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4"/>
  </bookViews>
  <sheets>
    <sheet name="doch" sheetId="1" r:id="rId1"/>
    <sheet name="1a" sheetId="2" r:id="rId2"/>
    <sheet name="1b" sheetId="3" r:id="rId3"/>
    <sheet name="wyd" sheetId="4" r:id="rId4"/>
    <sheet name="2a" sheetId="5" r:id="rId5"/>
    <sheet name="2b" sheetId="6" r:id="rId6"/>
  </sheets>
  <definedNames/>
  <calcPr fullCalcOnLoad="1"/>
</workbook>
</file>

<file path=xl/sharedStrings.xml><?xml version="1.0" encoding="utf-8"?>
<sst xmlns="http://schemas.openxmlformats.org/spreadsheetml/2006/main" count="1211" uniqueCount="333">
  <si>
    <t xml:space="preserve">Gospodarka mieszkaniowa </t>
  </si>
  <si>
    <t>Dział</t>
  </si>
  <si>
    <t>Treść</t>
  </si>
  <si>
    <t xml:space="preserve">Rolnictwo i łowiectwo </t>
  </si>
  <si>
    <t xml:space="preserve">Leśnictwo </t>
  </si>
  <si>
    <t xml:space="preserve">Wytwarzanie i zaopatrywanie w energię elektryczną, gaz i wodę </t>
  </si>
  <si>
    <t xml:space="preserve">Działalność usługowa </t>
  </si>
  <si>
    <t xml:space="preserve">Administracja publiczna </t>
  </si>
  <si>
    <t xml:space="preserve">Bezpieczeństwo publiczne i ochrona przeciwpożarowa </t>
  </si>
  <si>
    <t xml:space="preserve">Różne rozliczenia </t>
  </si>
  <si>
    <t xml:space="preserve">Ochrona zdrowia </t>
  </si>
  <si>
    <t>010</t>
  </si>
  <si>
    <t>020</t>
  </si>
  <si>
    <t xml:space="preserve">Oświata i wychowanie </t>
  </si>
  <si>
    <t>854</t>
  </si>
  <si>
    <t xml:space="preserve">Edukacyjna opieka wychowawcza </t>
  </si>
  <si>
    <t>852</t>
  </si>
  <si>
    <t>Pomoc społeczna</t>
  </si>
  <si>
    <t xml:space="preserve">Pozostałe zadania w zakresie polityki społecznej </t>
  </si>
  <si>
    <t>803</t>
  </si>
  <si>
    <t xml:space="preserve">Szkolnictwo wyższe </t>
  </si>
  <si>
    <t>Rozdział</t>
  </si>
  <si>
    <t>§</t>
  </si>
  <si>
    <t>Dotacje celowe otrzymane z budżetu państwa na zasania bieżące realizowane przez powiat na podstawie porozumień z organami administracji rządowej</t>
  </si>
  <si>
    <t>01005</t>
  </si>
  <si>
    <t xml:space="preserve">Prace geodezyjno-urządzeniowe na potrzeby rolnictwa </t>
  </si>
  <si>
    <t>2110</t>
  </si>
  <si>
    <t xml:space="preserve">Dotacje celowe otrzymane z budżetu państwa na zadania bieżące z zakresu administracji rządowej oraz inne zadania zlecone ustawami realizowane przez powiat </t>
  </si>
  <si>
    <t>01008</t>
  </si>
  <si>
    <t>Melioracje wodne</t>
  </si>
  <si>
    <t>2360</t>
  </si>
  <si>
    <t>Dochody jednostek samorządu terytorialnego związane z realizacją zadań z zakresu administracji  rządowej oraz innych zadań zleconych ustawami</t>
  </si>
  <si>
    <t>02001</t>
  </si>
  <si>
    <t xml:space="preserve">Gospodarka leśna </t>
  </si>
  <si>
    <t>2460</t>
  </si>
  <si>
    <t xml:space="preserve">Środki otrzymane od pozostałych jednostek zaliczanych do sektora finansów publicznych na realizację zadań bieżących jednostek zaliczanych do sektora finansów publicznych </t>
  </si>
  <si>
    <t>2440</t>
  </si>
  <si>
    <t xml:space="preserve">Dostarczanie ciepła </t>
  </si>
  <si>
    <t>0840</t>
  </si>
  <si>
    <t xml:space="preserve">Wpływy ze sprzedaży wyrobów </t>
  </si>
  <si>
    <t>Transport i łączność</t>
  </si>
  <si>
    <t xml:space="preserve">Drogi publiczne powiatowe </t>
  </si>
  <si>
    <t>0690</t>
  </si>
  <si>
    <t xml:space="preserve">Wpływy z różnych opłat </t>
  </si>
  <si>
    <t>0750</t>
  </si>
  <si>
    <t xml:space="preserve">Dochody z najmu i dzierżawy składników majatkowych Skarbu Państwa, jednostek samorządu terytorialnego lub innych jednostek zaliczanych do sektora finansów publicznych oraz innych umów o podobnym charakterze </t>
  </si>
  <si>
    <t>0920</t>
  </si>
  <si>
    <t xml:space="preserve">Pozostałe odsetki </t>
  </si>
  <si>
    <t>0970</t>
  </si>
  <si>
    <t>Wpływy z różnych dochodów</t>
  </si>
  <si>
    <t>6260</t>
  </si>
  <si>
    <t xml:space="preserve">Dotacje otrzymane z funduszy celowych na finansowanie lub dofinansowanie kosztów realizacji inwestycji i zakupów inwestycyjnych jednostek sektora finansów publicznych </t>
  </si>
  <si>
    <t>Dotacje celowe otrzymane z budżetu państwa na realizację inwestycji i zakupów inwestycyjnych własnych powiatu</t>
  </si>
  <si>
    <t>6300</t>
  </si>
  <si>
    <t>Wpływy z tytułu pomocy finansowej udzielanej między jednostkami samorządu terytorialnego na dofinansowanie własnych zadań inwestycyjnych i zakupów inwestycyjnych</t>
  </si>
  <si>
    <t xml:space="preserve">Gospodarka gruntami i nieruchomościami </t>
  </si>
  <si>
    <t>0470</t>
  </si>
  <si>
    <t xml:space="preserve">Wpływy z opłat za zarząd, użytkowanie i użytkowanie wieczyste nieruchomości </t>
  </si>
  <si>
    <t>710004</t>
  </si>
  <si>
    <t>Plany zagospodarowania przestrzennego</t>
  </si>
  <si>
    <t>2310</t>
  </si>
  <si>
    <t>Dotacje celowe otrzymane z gminy  na zadania bieżące realizowane na podstawie porozumień (umów) między jednostkami samorządu terytorialnego</t>
  </si>
  <si>
    <t xml:space="preserve">Prace geodezyjne i kartograficzne (nieinwestycyjne) </t>
  </si>
  <si>
    <t xml:space="preserve">Opracowania geodezyjne i kartograficzne </t>
  </si>
  <si>
    <t xml:space="preserve">Nadzór budowlany </t>
  </si>
  <si>
    <t>6410</t>
  </si>
  <si>
    <t xml:space="preserve">Dotacje celowe otrzymane z budżetu państwa na inwestycje i zakupy inwestycyjne z zakresu administracji rządowej oraz inne zadania zlecone ustawami realizowane przez powiat </t>
  </si>
  <si>
    <t>Dochody jednostek samorządu terytorialnego związane z realizacją zadań z zakresu administracji rządowej oraz innych zadań zleconych ustawami</t>
  </si>
  <si>
    <t xml:space="preserve">Urzędy wojewódzkie </t>
  </si>
  <si>
    <t xml:space="preserve">Dotacje celowe otrzymane z budżetu państwa na zadania bieżące z zakresu administracji rządowej oraz inne zadania zlecone ustawami realizowane przez powiat  </t>
  </si>
  <si>
    <t>2120</t>
  </si>
  <si>
    <t xml:space="preserve">Starostwa powiatowe  </t>
  </si>
  <si>
    <t>0830</t>
  </si>
  <si>
    <t xml:space="preserve">Wpływy z usług </t>
  </si>
  <si>
    <t xml:space="preserve">Wpływy z różnych dochodów </t>
  </si>
  <si>
    <t xml:space="preserve">Komisje poborowe </t>
  </si>
  <si>
    <t>75075</t>
  </si>
  <si>
    <t>Promocja jednostek samorzadu terytorialnego</t>
  </si>
  <si>
    <t xml:space="preserve">Komendy powiatowe Państwowej Straży Pożarnej   </t>
  </si>
  <si>
    <t>75414</t>
  </si>
  <si>
    <t xml:space="preserve">Obrona cywilna </t>
  </si>
  <si>
    <t>75495</t>
  </si>
  <si>
    <t>Pozostała działalność</t>
  </si>
  <si>
    <t>0960</t>
  </si>
  <si>
    <t>Otrzymane spadki, zapisy i darowizny w postaci pieniężnej</t>
  </si>
  <si>
    <t xml:space="preserve">Dochody od osób prawnych, od osób fizycznych od innych jednostek nie posiadających osobowości prawnej oraz wydatki związane z ich poborem </t>
  </si>
  <si>
    <t>75618</t>
  </si>
  <si>
    <t>Wpływy z innych opłat stanowiących dochody jednostek samorządu terytorialnego na podstawie ustaw</t>
  </si>
  <si>
    <t>0420</t>
  </si>
  <si>
    <t>Wpływy z opłaty komunikacyjnej</t>
  </si>
  <si>
    <t>0490</t>
  </si>
  <si>
    <t>Wpływy z innych lokalnych opłat pobieranych przez jednostki samorządu terytorialnego na podstawie odrębnych ustaw</t>
  </si>
  <si>
    <t>0590</t>
  </si>
  <si>
    <t>Wpływy z opłat za koncesje i licencje</t>
  </si>
  <si>
    <t xml:space="preserve">Udziały powiatów w podatkach stanowiących dochód budżetu państwa </t>
  </si>
  <si>
    <t>0010</t>
  </si>
  <si>
    <t xml:space="preserve">Podatek dochodowy od osób fizycznych </t>
  </si>
  <si>
    <t>0020</t>
  </si>
  <si>
    <t xml:space="preserve">Podatek dochodowy od osób prawnych </t>
  </si>
  <si>
    <t xml:space="preserve">Część oświatowa subwencji ogólnej dla jednostek samorządu terytorialnego </t>
  </si>
  <si>
    <t>2920</t>
  </si>
  <si>
    <t xml:space="preserve">Subwencje ogólne z budżetu państwa </t>
  </si>
  <si>
    <t xml:space="preserve">Część wyrównawcza subwencji ogólnej dla powiatów </t>
  </si>
  <si>
    <t>75832</t>
  </si>
  <si>
    <t xml:space="preserve">Część równoważąca subwencji ogólnej dla powiatów </t>
  </si>
  <si>
    <t>80111</t>
  </si>
  <si>
    <t xml:space="preserve">Gimnazja specjalne </t>
  </si>
  <si>
    <t>80114</t>
  </si>
  <si>
    <t xml:space="preserve">Zespoły obsługi ekonomiczno - administracyjnej szkół </t>
  </si>
  <si>
    <t>80120</t>
  </si>
  <si>
    <t xml:space="preserve">Licea ogólnokształcące </t>
  </si>
  <si>
    <t>Dochody z najmu i dzierżawy składników majątkowych Skarbu Państwa, jednostek samorządu terytorialnego lub innych jednostek zaliczanych do sektora finansów publicznych oraz innych umów o podobnym charakterze</t>
  </si>
  <si>
    <t xml:space="preserve">Szkoły zawodowe </t>
  </si>
  <si>
    <t>Pozostałe odsetki</t>
  </si>
  <si>
    <t>80140</t>
  </si>
  <si>
    <t>Centra kształcenia ustawicznego i praktycznego oraz ośrodki dokształcania zawodowego.</t>
  </si>
  <si>
    <t>Dochody z najmu i dzierżawy składników majatkowych Skarbu Państwa, jednostek samorządu terytorialnego lub innych jednostek zaliczanych do sektora finansów publicznych oraz innych umów o podobnym charakterze</t>
  </si>
  <si>
    <t>Wpływy ze sprzedaży wyrobów</t>
  </si>
  <si>
    <t>2320</t>
  </si>
  <si>
    <t>Dotacje celowe otrzymane z powiatu na zadania bieżące realizowane na podstawie porozumień (umów) między jednostkami samorządu terytorialnego</t>
  </si>
  <si>
    <t>80309</t>
  </si>
  <si>
    <t xml:space="preserve">Pomoc materialna dla studentów </t>
  </si>
  <si>
    <t>2888</t>
  </si>
  <si>
    <t xml:space="preserve">Dotacja celowa otrzymana przez jednostkę samorządu terytorialnego od innej jednostki samorządu terytorialnego bedącej instytucją wdrażającą na zadania bieżące realizowane na podstawie porozumień (umów) </t>
  </si>
  <si>
    <t>2889</t>
  </si>
  <si>
    <t>851</t>
  </si>
  <si>
    <t>85111</t>
  </si>
  <si>
    <t>Szpitale ogólne</t>
  </si>
  <si>
    <t>6439</t>
  </si>
  <si>
    <t xml:space="preserve">Składki na ubezpieczenie zdrowotne oraz świadczenia dla osób nieobjętych obowiązkiem ubezpieczenia zdrowotnego </t>
  </si>
  <si>
    <t xml:space="preserve"> </t>
  </si>
  <si>
    <t>85201</t>
  </si>
  <si>
    <t xml:space="preserve">Placówki opiekuńczo - wychowawcze </t>
  </si>
  <si>
    <t xml:space="preserve">Dotacje celowe otrzymane z powiatu na zadania bieżące realizowane na podstawie porozumień (umów) między jednostkami samorządu terytorialnego </t>
  </si>
  <si>
    <t>85202</t>
  </si>
  <si>
    <t xml:space="preserve">Domy pomocy społecznej </t>
  </si>
  <si>
    <t>2130</t>
  </si>
  <si>
    <t xml:space="preserve">Dotacje celowe otrzymane z budżetu państwa na realizację bieżących zadań własnych powiatu </t>
  </si>
  <si>
    <t>85203</t>
  </si>
  <si>
    <t>Ośrodki wsparcia</t>
  </si>
  <si>
    <t>Dotacje celowe otrzymane z budżetu państwa na zadania bieżące z zakresu administracji rządowej oraz inne zadania zlecone ustawami realizowane przez powiat</t>
  </si>
  <si>
    <t>85204</t>
  </si>
  <si>
    <t xml:space="preserve">Rodziny zastępcze </t>
  </si>
  <si>
    <t>85218</t>
  </si>
  <si>
    <t xml:space="preserve">Powiatowe centra pomocy rodzinie </t>
  </si>
  <si>
    <t>Dotacje celowe otrzymane z budżetu państwa na realizację bieżących zadań własnych powiatu</t>
  </si>
  <si>
    <t>85220</t>
  </si>
  <si>
    <t xml:space="preserve">Jednostki specjalistycznego poradnictwa, mieszkania chronione i ośrodki interwencji kryzysowej </t>
  </si>
  <si>
    <t>853</t>
  </si>
  <si>
    <t xml:space="preserve">Zespoły do spraw orzekania o niepełnosprawności </t>
  </si>
  <si>
    <t>85324</t>
  </si>
  <si>
    <t xml:space="preserve">Państwowy Fundusz Rehabilitacji Osób Niepełnosprawnych </t>
  </si>
  <si>
    <t>85333</t>
  </si>
  <si>
    <t xml:space="preserve">Powiatowe urzędy pracy </t>
  </si>
  <si>
    <t>2690</t>
  </si>
  <si>
    <t>Środki z Funduszu Pracy otrzymane przez powiat z przeznaczeniem na finansowanie kosztów wynagrodzania i składek na ubezpieczenia społeczne pracowników powiatowego urzędu pracy</t>
  </si>
  <si>
    <t>85403</t>
  </si>
  <si>
    <t xml:space="preserve">Specjalne ośrodki szkolno-wychowawcze 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</si>
  <si>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</si>
  <si>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Wpływy z usług</t>
  </si>
  <si>
    <t>85406</t>
  </si>
  <si>
    <t xml:space="preserve">Poradnie psychologiczno - pedagogiczne, w tym poradnie specjalistyczne </t>
  </si>
  <si>
    <t>85415</t>
  </si>
  <si>
    <t xml:space="preserve">Pomoc materialna dla uczniów </t>
  </si>
  <si>
    <t>Razem dochody</t>
  </si>
  <si>
    <t>75045</t>
  </si>
  <si>
    <t>Kultura fizyczna i sport</t>
  </si>
  <si>
    <t>75802</t>
  </si>
  <si>
    <t>2780</t>
  </si>
  <si>
    <t>Uzupełnienie subwencji ogólnej dla jednostek samorządu terytorialnego</t>
  </si>
  <si>
    <t>Środki na inwestycje rozpoczęte przed dniem 1 stycznia 1999 r.</t>
  </si>
  <si>
    <t>Wpływy z różnych opłat</t>
  </si>
  <si>
    <t>Dotacje otrzymane z funduszy celowych na finansowanie lub dofinansowanie kosztów realizacji inwestycji i zakupów inwestycyjnych jednostek sektora finansów publicznych</t>
  </si>
  <si>
    <t>2710</t>
  </si>
  <si>
    <t>Wpływy z tytułu pomocy finansowej udzielanej między jednostkami samorządu terytorialnego na dofinansowanie własnych zadań bieżących</t>
  </si>
  <si>
    <t>926</t>
  </si>
  <si>
    <t>92695</t>
  </si>
  <si>
    <t>Dotacje otrzymane z funduszy celowych na realizację zadań bieżących jednostek sektora finansów publicznych</t>
  </si>
  <si>
    <t>WYKONANIE</t>
  </si>
  <si>
    <t>dochodów budżetowych</t>
  </si>
  <si>
    <t>powiatu makowskiego za I półrocze 2007 r.</t>
  </si>
  <si>
    <t>Plan dochodów wg uchwał org. powiatu</t>
  </si>
  <si>
    <t>Wykonanie za I półrocze 2007 r.</t>
  </si>
  <si>
    <t>%</t>
  </si>
  <si>
    <t>Załącznik Nr 1</t>
  </si>
  <si>
    <t xml:space="preserve">do informacji o przebiegu </t>
  </si>
  <si>
    <t>wykonania budżetu</t>
  </si>
  <si>
    <t>za I półrocze 2007 r.</t>
  </si>
  <si>
    <t>na 2007 r.</t>
  </si>
  <si>
    <t xml:space="preserve">Zakup usług pozostałych </t>
  </si>
  <si>
    <t xml:space="preserve">Różne wydatki na rzecz osób fizycznych </t>
  </si>
  <si>
    <t>02002</t>
  </si>
  <si>
    <t xml:space="preserve">Nadzór nad gospodarką leśną </t>
  </si>
  <si>
    <t xml:space="preserve">Wydatki osobowe nie zaliczone do wynagrodzeń </t>
  </si>
  <si>
    <t xml:space="preserve">Wynagrodzenia osobowe pracowników </t>
  </si>
  <si>
    <t xml:space="preserve">Dodatkowe wynagrodzenie roczne </t>
  </si>
  <si>
    <t xml:space="preserve">Składki na ubezpieczenie społeczne </t>
  </si>
  <si>
    <t xml:space="preserve">Składki na Fundusz Pracy </t>
  </si>
  <si>
    <t xml:space="preserve">Zakup materiałów i wyposażenia </t>
  </si>
  <si>
    <t xml:space="preserve">Zakup energii </t>
  </si>
  <si>
    <t xml:space="preserve">Zakup usług remontowych </t>
  </si>
  <si>
    <t xml:space="preserve">Zakup usług zdrowotnych </t>
  </si>
  <si>
    <t xml:space="preserve">Zakup usług dostępu do sieci Internet </t>
  </si>
  <si>
    <t>Opłaty z tytułu zakupu usług telekomunikacyjnych telefonii komórkowej</t>
  </si>
  <si>
    <t>Opłaty z tytułu zakupu usług telekomunikacyjnych telefonii stacjonarnej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</si>
  <si>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</si>
  <si>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</si>
  <si>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</si>
  <si>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Podatek od nieruchomości </t>
  </si>
  <si>
    <t xml:space="preserve">Pozostałe podatki na rzecz budżetów jednostek samorządu terytorialnego </t>
  </si>
  <si>
    <t xml:space="preserve">Szkolenia pracowników niebędących członakami korpusu służby cywilnej  </t>
  </si>
  <si>
    <t xml:space="preserve">Zakup materiałów papierniczych do sprzętu drukarskiego i urządzeń kserograficznych </t>
  </si>
  <si>
    <t>Zakup akcesoriów komputerowych, w tym programów i licencji</t>
  </si>
  <si>
    <t xml:space="preserve">Wydatki inwestycyjne jednostek budżetowych </t>
  </si>
  <si>
    <t xml:space="preserve">Wydatki na zakupy inwestycyjne jednostek budżetowych </t>
  </si>
  <si>
    <t>Zakup usług pozostałych</t>
  </si>
  <si>
    <t xml:space="preserve">Wynagrodzenia osobowe członków korpusu służby cywilnej </t>
  </si>
  <si>
    <t xml:space="preserve">Wynagrodzenia bezosobowe </t>
  </si>
  <si>
    <t xml:space="preserve">Szkolenia członków korpusu służby cywilnej </t>
  </si>
  <si>
    <t xml:space="preserve">Zakup akcesoriów komputerowych, w tym programów i licencji </t>
  </si>
  <si>
    <t>Wydatki na zakupy inwestycyjne jednostek budżetowych</t>
  </si>
  <si>
    <t xml:space="preserve">Rady powiatów </t>
  </si>
  <si>
    <t xml:space="preserve">Koszty postępowania sądowego i prokuratorskiego </t>
  </si>
  <si>
    <t>Zakup materiałów papierniczych do sprzętu drukarskiego i urządzeń kserograficznych</t>
  </si>
  <si>
    <t>Wydatki inwestycyjne jednostek budżetowych</t>
  </si>
  <si>
    <t>Dotacje celowe prekazane gminie na inwestycje i zakupy inwestycyjne realizowane na podstawie porozumień (umów) między jednostkami samorządu terytorialnego</t>
  </si>
  <si>
    <t>Promocja jednostek samorządu terytorialnego</t>
  </si>
  <si>
    <t>Wpłaty gmin i powiatów na rzecz innych jednostek samorządu terytorialnego oraz związków gmin lub związków powiatów na dofinansowanie zadań bieżących</t>
  </si>
  <si>
    <t xml:space="preserve">Komendy wojewódzkie Policji </t>
  </si>
  <si>
    <t xml:space="preserve">Wpłaty jednostek na fundusz celowy na finansowanie lub dofinansowanie zadań inwestycyjnych </t>
  </si>
  <si>
    <t xml:space="preserve">Komendy powiatowe Państwowej Straży Pożarnej </t>
  </si>
  <si>
    <t xml:space="preserve">Wydatki osobowe niezaliczone do wynagrodzeń </t>
  </si>
  <si>
    <t xml:space="preserve">Wydatki osobowe niezaliczone do uposażeń wypłacane żołnierzom i funkcjonariuszom </t>
  </si>
  <si>
    <t xml:space="preserve">Uposażenia żołnierzy zawodowych i nadterminowych oraz funkcjonariuszy </t>
  </si>
  <si>
    <t>Pozostałe należności żołnierzy zawodowych i nadterminowych oraz funkcjonariuszy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</si>
  <si>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</si>
  <si>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</si>
  <si>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 xml:space="preserve">Równoważniki pieniężne i ekwiwalenty dla żołnierzy i funkcjonariuszy </t>
  </si>
  <si>
    <t xml:space="preserve">Zakup leków i materiałów medycznych </t>
  </si>
  <si>
    <t>Wynagrodzenia bezosobowe</t>
  </si>
  <si>
    <t xml:space="preserve">Pozostała działalność       </t>
  </si>
  <si>
    <t xml:space="preserve">Obsługa długu publicznego </t>
  </si>
  <si>
    <t xml:space="preserve">Obsługa papierów wartościowych, kredytów i pożyczek jednostek samorządu terytorialnego     </t>
  </si>
  <si>
    <t xml:space="preserve">Odsetki i dyskonto od krajowych skarbowych papierów wartościowych oraz pożyczek i kredytów </t>
  </si>
  <si>
    <t xml:space="preserve">Rozliczenia z tytułu poręczeń i gwarancji udzielonych przez Skarb Państwa lub jednostkę samorządu terytorialnego </t>
  </si>
  <si>
    <t xml:space="preserve">Wypłaty z tytułu gwarancji i poręczeń </t>
  </si>
  <si>
    <t xml:space="preserve">Szkoły podstawowe specjalne </t>
  </si>
  <si>
    <t xml:space="preserve">Zakup pomocy naukowych, dydaktycznych i książek </t>
  </si>
  <si>
    <t>Zakup usług remontowych</t>
  </si>
  <si>
    <t>Zakup usług dostępu do sieci Internet</t>
  </si>
  <si>
    <t>Zakup usług zdrowotnych</t>
  </si>
  <si>
    <t xml:space="preserve">Dotacja podmiotowa z budżetu dla niepublicznej jednostki systemu oświaty </t>
  </si>
  <si>
    <t xml:space="preserve">Licea profilowane </t>
  </si>
  <si>
    <t>Podatek od nieruchomości</t>
  </si>
  <si>
    <t xml:space="preserve">Szkoły zawodowe specjalne </t>
  </si>
  <si>
    <t>Podróże służbowe krajowe</t>
  </si>
  <si>
    <t>Centra kształcenia ustawniczego i praktycznego oraz ośrodki dokształcania zawodowego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</si>
  <si>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</si>
  <si>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</si>
  <si>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Zakup pomocy naukowych, dydaktycznych i książek</t>
  </si>
  <si>
    <t>Podatek od towarów i usług (VAT)</t>
  </si>
  <si>
    <t>Szkolenia pracowników niebędących członkami korpusu służby cywilnej</t>
  </si>
  <si>
    <t xml:space="preserve">Komisje egzaminacyjne </t>
  </si>
  <si>
    <t xml:space="preserve">Dokształcanie i doskonalenie nauczycieli </t>
  </si>
  <si>
    <t xml:space="preserve">Stypendia i zasiłki dla studentów </t>
  </si>
  <si>
    <t xml:space="preserve">Szpitale ogólne </t>
  </si>
  <si>
    <t xml:space="preserve">Dotacje celowe z budżetu na finansowanie lub dofinansowanie kosztów realizacji inwestycji i zakupów inwestycyjnych innych jednostek sektora finansów publicznych </t>
  </si>
  <si>
    <t>Dotacje celowe z budżetu na finansowanie lub dofinansowanie kosztów realizacji inwestycji i zakupów inwestycyjnych innych jednostek sektora finansów publicznych</t>
  </si>
  <si>
    <t>Zwalczanie narkomanii</t>
  </si>
  <si>
    <t xml:space="preserve">Składki na ubezpieczenie zdrowotne oraz świadczenia dla osób nie objętych obowiązkiem ubezpieczenia zdrowotnego </t>
  </si>
  <si>
    <t xml:space="preserve">Składki na ubezpieczenie zdrowotne </t>
  </si>
  <si>
    <t>Dotacja celowa z budżetu na finansowanie lub dofinansowanie zadań zleconych do realizacji stowarzyszeniom</t>
  </si>
  <si>
    <t xml:space="preserve">Pomoc społeczna </t>
  </si>
  <si>
    <t xml:space="preserve">Dotacje celowe przekazane dla powiatu na zadania bieżące realizowane na podstawie porozumień (umów) między jednostkami samorządu terytorialnego </t>
  </si>
  <si>
    <t xml:space="preserve">Świadczenia społeczne </t>
  </si>
  <si>
    <t xml:space="preserve">Zakup środków żywności </t>
  </si>
  <si>
    <t xml:space="preserve">Opłaty na rzecz budżetów jednostek samorządu terytorialnego </t>
  </si>
  <si>
    <t>Wydatki osobowe niezaliczone do wynagrodzeń</t>
  </si>
  <si>
    <t>Wynagrodzenia osobowe pracowników</t>
  </si>
  <si>
    <t>Składki na ubezpieczenie społeczne</t>
  </si>
  <si>
    <t>Składki na Fundusz Pracy</t>
  </si>
  <si>
    <t>Zakup materiałów i wyposażenia</t>
  </si>
  <si>
    <t>Zakup środków żywności</t>
  </si>
  <si>
    <t>Zakup leków i materiałów medycznych</t>
  </si>
  <si>
    <t>Zakup energii</t>
  </si>
  <si>
    <t>Różne opłaty i składki</t>
  </si>
  <si>
    <t>Odpisy na zakładowy fundusz świadczeń socjalnych</t>
  </si>
  <si>
    <t>Jednostki specjalistycznego poradnictwa, mieszkania chronione i ośrodki interwencji kryzysowej</t>
  </si>
  <si>
    <t xml:space="preserve">Świetlice szkolne </t>
  </si>
  <si>
    <t xml:space="preserve">Wczesne wspomaganie rozwoju dziecka </t>
  </si>
  <si>
    <t>Dodatkowe wynagrodzenie roczne</t>
  </si>
  <si>
    <t xml:space="preserve">Internaty i bursy szkolne </t>
  </si>
  <si>
    <t>Kolonie i obozy oraz inne formy wypoczynku dzieci i młodzieży szkolnej, a także szkolenia młodzieży</t>
  </si>
  <si>
    <t>Stypendia dla uczniów</t>
  </si>
  <si>
    <t xml:space="preserve">Stypendia dla uczniów </t>
  </si>
  <si>
    <t xml:space="preserve">Kultura i ochrona dziedzictwa narodowego </t>
  </si>
  <si>
    <t xml:space="preserve">Biblioteki </t>
  </si>
  <si>
    <t xml:space="preserve">Dotacje celowe przekazane gminie na zadania bieżące realizowane na podstawie porozumień (umów) między jednostkami samorządu terytorialnego </t>
  </si>
  <si>
    <t xml:space="preserve">Pozostała działalność </t>
  </si>
  <si>
    <t xml:space="preserve">Kultura fizyczna i sport </t>
  </si>
  <si>
    <t xml:space="preserve">Obiekty sportowe </t>
  </si>
  <si>
    <t xml:space="preserve">Wydatki na pomoc finansową udzielaną między jednostkami samorządu terytorialnego na  dofinansowanie własnych zadań inwestycyjnych i zakupów inwestycyjnych </t>
  </si>
  <si>
    <t xml:space="preserve">R a z e m   w y d a t k i </t>
  </si>
  <si>
    <t>Załącznik Nr 2</t>
  </si>
  <si>
    <t>do informacji o przebiegu</t>
  </si>
  <si>
    <t>wydatków budżetowych</t>
  </si>
  <si>
    <t>powiatu makowskiego za I półrocze 2007 roku</t>
  </si>
  <si>
    <t>Plan wydatków wg uchwał org. Powiatu</t>
  </si>
  <si>
    <t>PLAN ZADAŃ</t>
  </si>
  <si>
    <t>Szkolenia członków korpusu służby cywilnej</t>
  </si>
  <si>
    <t>Zakup materiałów papierniczych do sprzętu drukarskiego i utrządzeń kserograficznych</t>
  </si>
  <si>
    <t xml:space="preserve">Nagrody roczne dla żołnierzy zawodowych i nadterminowych oraz funkcjonariuszy </t>
  </si>
  <si>
    <t xml:space="preserve">Uposażenia oraz świadczenia pieniężne wypłacane przez okres roku żołnierzom i funkcjonariuszom zwolnionym ze służby </t>
  </si>
  <si>
    <t xml:space="preserve">Ośrodki wsparcia </t>
  </si>
  <si>
    <t>Razem wydatki</t>
  </si>
  <si>
    <t>na realizację zadań z zakresu administracji rządowej</t>
  </si>
  <si>
    <t>Plan wydatków wg uchwał org. powiatu</t>
  </si>
  <si>
    <t>Wykonanie za I pół. 2007 r.</t>
  </si>
  <si>
    <t>POWIERZONYCH NA PODSTAWIE POROZUMIEŃ</t>
  </si>
  <si>
    <t>Z ORGANAMI ADMINISTRACJI RZĄDOWEJ</t>
  </si>
  <si>
    <t>Administracja publiczna</t>
  </si>
  <si>
    <t>Urzędy wojewódzkie</t>
  </si>
  <si>
    <t>Załącznik Nr 2a</t>
  </si>
  <si>
    <t>Załącznik Nr 2b</t>
  </si>
  <si>
    <t>Załącznik Nr 1a</t>
  </si>
  <si>
    <t>d o c h o d ó w   b u d ż e t o w y c h</t>
  </si>
  <si>
    <t>na zadania z zakresu administracji rządowej</t>
  </si>
  <si>
    <t>powiatu makowskiego za I pórocze 2007 r.</t>
  </si>
  <si>
    <t xml:space="preserve">852 </t>
  </si>
  <si>
    <t xml:space="preserve">R a z e m    d o c h o d y   </t>
  </si>
  <si>
    <t>Załącznik Nr 1b</t>
  </si>
  <si>
    <t>NA ZADANIA POWIERZONE NA PODSTAWIE POROZUMIEŃ</t>
  </si>
  <si>
    <t>Wykonanie za I poł. 2007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</si>
</sst>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1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12"/>
      <name val="Times New Roman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0" fontId="6" fillId="0" borderId="1" xfId="18" applyFont="1" applyBorder="1" applyAlignment="1">
      <alignment horizontal="center" vertical="center" wrapText="1"/>
      <protection/>
    </xf>
    <xf numFmtId="0" fontId="7" fillId="0" borderId="2" xfId="18" applyFont="1" applyBorder="1" applyAlignment="1">
      <alignment horizontal="center" vertical="center" wrapText="1"/>
      <protection/>
    </xf>
    <xf numFmtId="0" fontId="6" fillId="0" borderId="2" xfId="18" applyFont="1" applyBorder="1" applyAlignment="1">
      <alignment horizontal="center" vertical="center" wrapText="1"/>
      <protection/>
    </xf>
    <xf numFmtId="0" fontId="5" fillId="0" borderId="1" xfId="18" applyFont="1" applyBorder="1" applyAlignment="1">
      <alignment horizontal="center" vertical="top" wrapText="1"/>
      <protection/>
    </xf>
    <xf numFmtId="0" fontId="6" fillId="0" borderId="3" xfId="18" applyFont="1" applyBorder="1" applyAlignment="1">
      <alignment horizontal="left" vertical="top" wrapText="1"/>
      <protection/>
    </xf>
    <xf numFmtId="3" fontId="6" fillId="0" borderId="3" xfId="18" applyNumberFormat="1" applyFont="1" applyBorder="1" applyAlignment="1">
      <alignment horizontal="right" wrapText="1"/>
      <protection/>
    </xf>
    <xf numFmtId="0" fontId="5" fillId="0" borderId="4" xfId="18" applyFont="1" applyBorder="1" applyAlignment="1">
      <alignment horizontal="left" vertical="top" wrapText="1"/>
      <protection/>
    </xf>
    <xf numFmtId="3" fontId="5" fillId="0" borderId="4" xfId="18" applyNumberFormat="1" applyFont="1" applyBorder="1" applyAlignment="1">
      <alignment horizontal="right" wrapText="1"/>
      <protection/>
    </xf>
    <xf numFmtId="49" fontId="9" fillId="0" borderId="2" xfId="18" applyNumberFormat="1" applyFont="1" applyBorder="1" applyAlignment="1">
      <alignment horizontal="center" vertical="top" wrapText="1"/>
      <protection/>
    </xf>
    <xf numFmtId="0" fontId="9" fillId="0" borderId="2" xfId="18" applyFont="1" applyBorder="1" applyAlignment="1">
      <alignment horizontal="left" vertical="top" wrapText="1"/>
      <protection/>
    </xf>
    <xf numFmtId="3" fontId="9" fillId="0" borderId="2" xfId="18" applyNumberFormat="1" applyFont="1" applyBorder="1" applyAlignment="1">
      <alignment horizontal="right" wrapText="1"/>
      <protection/>
    </xf>
    <xf numFmtId="49" fontId="5" fillId="0" borderId="3" xfId="18" applyNumberFormat="1" applyFont="1" applyBorder="1" applyAlignment="1">
      <alignment horizontal="center" vertical="top" wrapText="1"/>
      <protection/>
    </xf>
    <xf numFmtId="0" fontId="5" fillId="0" borderId="3" xfId="18" applyFont="1" applyBorder="1" applyAlignment="1">
      <alignment horizontal="left" vertical="top" wrapText="1"/>
      <protection/>
    </xf>
    <xf numFmtId="3" fontId="5" fillId="0" borderId="3" xfId="18" applyNumberFormat="1" applyFont="1" applyBorder="1" applyAlignment="1">
      <alignment horizontal="right" wrapText="1"/>
      <protection/>
    </xf>
    <xf numFmtId="49" fontId="9" fillId="0" borderId="3" xfId="18" applyNumberFormat="1" applyFont="1" applyBorder="1" applyAlignment="1">
      <alignment horizontal="center" vertical="top" wrapText="1"/>
      <protection/>
    </xf>
    <xf numFmtId="0" fontId="9" fillId="0" borderId="3" xfId="18" applyFont="1" applyBorder="1" applyAlignment="1">
      <alignment horizontal="left" vertical="top" wrapText="1"/>
      <protection/>
    </xf>
    <xf numFmtId="3" fontId="9" fillId="0" borderId="3" xfId="18" applyNumberFormat="1" applyFont="1" applyBorder="1" applyAlignment="1">
      <alignment horizontal="right" wrapText="1"/>
      <protection/>
    </xf>
    <xf numFmtId="49" fontId="6" fillId="0" borderId="3" xfId="18" applyNumberFormat="1" applyFont="1" applyBorder="1" applyAlignment="1">
      <alignment horizontal="center" vertical="top" wrapText="1"/>
      <protection/>
    </xf>
    <xf numFmtId="49" fontId="5" fillId="0" borderId="4" xfId="18" applyNumberFormat="1" applyFont="1" applyBorder="1" applyAlignment="1">
      <alignment horizontal="center" vertical="top" wrapText="1"/>
      <protection/>
    </xf>
    <xf numFmtId="49" fontId="9" fillId="0" borderId="5" xfId="18" applyNumberFormat="1" applyFont="1" applyBorder="1" applyAlignment="1">
      <alignment horizontal="center" vertical="top" wrapText="1"/>
      <protection/>
    </xf>
    <xf numFmtId="0" fontId="9" fillId="0" borderId="6" xfId="18" applyFont="1" applyBorder="1" applyAlignment="1">
      <alignment horizontal="left" vertical="top" wrapText="1"/>
      <protection/>
    </xf>
    <xf numFmtId="3" fontId="9" fillId="0" borderId="5" xfId="18" applyNumberFormat="1" applyFont="1" applyBorder="1" applyAlignment="1">
      <alignment horizontal="right" wrapText="1"/>
      <protection/>
    </xf>
    <xf numFmtId="49" fontId="9" fillId="0" borderId="7" xfId="18" applyNumberFormat="1" applyFont="1" applyBorder="1" applyAlignment="1">
      <alignment horizontal="center" vertical="top" wrapText="1"/>
      <protection/>
    </xf>
    <xf numFmtId="0" fontId="9" fillId="0" borderId="8" xfId="18" applyFont="1" applyBorder="1" applyAlignment="1">
      <alignment horizontal="left" vertical="top" wrapText="1"/>
      <protection/>
    </xf>
    <xf numFmtId="3" fontId="9" fillId="0" borderId="7" xfId="18" applyNumberFormat="1" applyFont="1" applyBorder="1" applyAlignment="1">
      <alignment horizontal="right" wrapText="1"/>
      <protection/>
    </xf>
    <xf numFmtId="49" fontId="9" fillId="0" borderId="4" xfId="18" applyNumberFormat="1" applyFont="1" applyBorder="1" applyAlignment="1">
      <alignment horizontal="center" vertical="top" wrapText="1"/>
      <protection/>
    </xf>
    <xf numFmtId="0" fontId="9" fillId="0" borderId="4" xfId="18" applyFont="1" applyBorder="1" applyAlignment="1">
      <alignment horizontal="left" vertical="top" wrapText="1"/>
      <protection/>
    </xf>
    <xf numFmtId="3" fontId="9" fillId="0" borderId="4" xfId="18" applyNumberFormat="1" applyFont="1" applyBorder="1" applyAlignment="1">
      <alignment horizontal="right" wrapText="1"/>
      <protection/>
    </xf>
    <xf numFmtId="49" fontId="6" fillId="0" borderId="9" xfId="18" applyNumberFormat="1" applyFont="1" applyBorder="1" applyAlignment="1">
      <alignment horizontal="center" vertical="top" wrapText="1"/>
      <protection/>
    </xf>
    <xf numFmtId="0" fontId="6" fillId="0" borderId="9" xfId="18" applyFont="1" applyBorder="1" applyAlignment="1">
      <alignment horizontal="left" vertical="top" wrapText="1"/>
      <protection/>
    </xf>
    <xf numFmtId="3" fontId="6" fillId="0" borderId="9" xfId="18" applyNumberFormat="1" applyFont="1" applyBorder="1" applyAlignment="1">
      <alignment horizontal="right" wrapText="1"/>
      <protection/>
    </xf>
    <xf numFmtId="49" fontId="5" fillId="0" borderId="1" xfId="18" applyNumberFormat="1" applyFont="1" applyBorder="1" applyAlignment="1">
      <alignment horizontal="center" vertical="top" wrapText="1"/>
      <protection/>
    </xf>
    <xf numFmtId="0" fontId="5" fillId="0" borderId="2" xfId="18" applyFont="1" applyBorder="1" applyAlignment="1">
      <alignment horizontal="left" vertical="top" wrapText="1"/>
      <protection/>
    </xf>
    <xf numFmtId="3" fontId="5" fillId="0" borderId="2" xfId="18" applyNumberFormat="1" applyFont="1" applyBorder="1" applyAlignment="1">
      <alignment horizontal="right" wrapText="1"/>
      <protection/>
    </xf>
    <xf numFmtId="49" fontId="9" fillId="0" borderId="9" xfId="18" applyNumberFormat="1" applyFont="1" applyBorder="1" applyAlignment="1">
      <alignment horizontal="center" vertical="top" wrapText="1"/>
      <protection/>
    </xf>
    <xf numFmtId="0" fontId="9" fillId="0" borderId="0" xfId="18" applyFont="1" applyBorder="1" applyAlignment="1">
      <alignment horizontal="left" vertical="top" wrapText="1"/>
      <protection/>
    </xf>
    <xf numFmtId="49" fontId="6" fillId="0" borderId="2" xfId="18" applyNumberFormat="1" applyFont="1" applyBorder="1" applyAlignment="1">
      <alignment horizontal="center" vertical="top" wrapText="1"/>
      <protection/>
    </xf>
    <xf numFmtId="0" fontId="6" fillId="0" borderId="2" xfId="18" applyFont="1" applyBorder="1" applyAlignment="1">
      <alignment horizontal="left" vertical="top" wrapText="1"/>
      <protection/>
    </xf>
    <xf numFmtId="3" fontId="6" fillId="0" borderId="1" xfId="18" applyNumberFormat="1" applyFont="1" applyBorder="1" applyAlignment="1">
      <alignment horizontal="right" wrapText="1"/>
      <protection/>
    </xf>
    <xf numFmtId="49" fontId="9" fillId="0" borderId="10" xfId="18" applyNumberFormat="1" applyFont="1" applyBorder="1" applyAlignment="1">
      <alignment horizontal="center" vertical="top" wrapText="1"/>
      <protection/>
    </xf>
    <xf numFmtId="0" fontId="9" fillId="0" borderId="10" xfId="18" applyFont="1" applyBorder="1" applyAlignment="1">
      <alignment horizontal="left" vertical="top" wrapText="1"/>
      <protection/>
    </xf>
    <xf numFmtId="49" fontId="9" fillId="0" borderId="11" xfId="18" applyNumberFormat="1" applyFont="1" applyBorder="1" applyAlignment="1">
      <alignment horizontal="center" vertical="top" wrapText="1"/>
      <protection/>
    </xf>
    <xf numFmtId="0" fontId="9" fillId="0" borderId="11" xfId="18" applyFont="1" applyBorder="1" applyAlignment="1">
      <alignment horizontal="left" vertical="top" wrapText="1"/>
      <protection/>
    </xf>
    <xf numFmtId="3" fontId="9" fillId="0" borderId="12" xfId="18" applyNumberFormat="1" applyFont="1" applyBorder="1" applyAlignment="1">
      <alignment horizontal="right" wrapText="1"/>
      <protection/>
    </xf>
    <xf numFmtId="0" fontId="9" fillId="0" borderId="12" xfId="18" applyFont="1" applyBorder="1" applyAlignment="1">
      <alignment horizontal="left" vertical="top" wrapText="1"/>
      <protection/>
    </xf>
    <xf numFmtId="3" fontId="6" fillId="0" borderId="2" xfId="18" applyNumberFormat="1" applyFont="1" applyBorder="1" applyAlignment="1">
      <alignment horizontal="right" wrapText="1"/>
      <protection/>
    </xf>
    <xf numFmtId="49" fontId="5" fillId="0" borderId="2" xfId="18" applyNumberFormat="1" applyFont="1" applyBorder="1" applyAlignment="1">
      <alignment horizontal="center" vertical="top" wrapText="1"/>
      <protection/>
    </xf>
    <xf numFmtId="3" fontId="5" fillId="0" borderId="7" xfId="18" applyNumberFormat="1" applyFont="1" applyBorder="1" applyAlignment="1">
      <alignment horizontal="right" wrapText="1"/>
      <protection/>
    </xf>
    <xf numFmtId="49" fontId="5" fillId="0" borderId="12" xfId="18" applyNumberFormat="1" applyFont="1" applyBorder="1" applyAlignment="1">
      <alignment horizontal="center" vertical="top" wrapText="1"/>
      <protection/>
    </xf>
    <xf numFmtId="0" fontId="5" fillId="0" borderId="12" xfId="18" applyFont="1" applyBorder="1" applyAlignment="1">
      <alignment horizontal="left" vertical="top" wrapText="1"/>
      <protection/>
    </xf>
    <xf numFmtId="3" fontId="5" fillId="0" borderId="12" xfId="18" applyNumberFormat="1" applyFont="1" applyBorder="1" applyAlignment="1">
      <alignment horizontal="right" wrapText="1"/>
      <protection/>
    </xf>
    <xf numFmtId="49" fontId="9" fillId="0" borderId="13" xfId="18" applyNumberFormat="1" applyFont="1" applyBorder="1" applyAlignment="1">
      <alignment horizontal="center" vertical="top" wrapText="1"/>
      <protection/>
    </xf>
    <xf numFmtId="0" fontId="9" fillId="0" borderId="13" xfId="18" applyFont="1" applyBorder="1" applyAlignment="1">
      <alignment horizontal="left" vertical="top" wrapText="1"/>
      <protection/>
    </xf>
    <xf numFmtId="49" fontId="6" fillId="0" borderId="7" xfId="18" applyNumberFormat="1" applyFont="1" applyBorder="1" applyAlignment="1">
      <alignment horizontal="center" vertical="top" wrapText="1"/>
      <protection/>
    </xf>
    <xf numFmtId="3" fontId="6" fillId="0" borderId="7" xfId="18" applyNumberFormat="1" applyFont="1" applyBorder="1" applyAlignment="1">
      <alignment horizontal="right" wrapText="1"/>
      <protection/>
    </xf>
    <xf numFmtId="49" fontId="5" fillId="0" borderId="5" xfId="18" applyNumberFormat="1" applyFont="1" applyBorder="1" applyAlignment="1">
      <alignment horizontal="center" vertical="top" wrapText="1"/>
      <protection/>
    </xf>
    <xf numFmtId="0" fontId="5" fillId="0" borderId="9" xfId="18" applyFont="1" applyBorder="1" applyAlignment="1">
      <alignment horizontal="left" vertical="top" wrapText="1"/>
      <protection/>
    </xf>
    <xf numFmtId="3" fontId="5" fillId="0" borderId="9" xfId="18" applyNumberFormat="1" applyFont="1" applyBorder="1" applyAlignment="1">
      <alignment horizontal="right" wrapText="1"/>
      <protection/>
    </xf>
    <xf numFmtId="49" fontId="9" fillId="0" borderId="12" xfId="18" applyNumberFormat="1" applyFont="1" applyBorder="1" applyAlignment="1">
      <alignment horizontal="center" vertical="top" wrapText="1"/>
      <protection/>
    </xf>
    <xf numFmtId="49" fontId="5" fillId="0" borderId="9" xfId="18" applyNumberFormat="1" applyFont="1" applyBorder="1" applyAlignment="1">
      <alignment horizontal="center" vertical="top" wrapText="1"/>
      <protection/>
    </xf>
    <xf numFmtId="0" fontId="9" fillId="0" borderId="5" xfId="18" applyFont="1" applyBorder="1" applyAlignment="1">
      <alignment horizontal="left" vertical="top" wrapText="1"/>
      <protection/>
    </xf>
    <xf numFmtId="49" fontId="6" fillId="0" borderId="1" xfId="18" applyNumberFormat="1" applyFont="1" applyBorder="1" applyAlignment="1">
      <alignment horizontal="center" vertical="top" wrapText="1"/>
      <protection/>
    </xf>
    <xf numFmtId="49" fontId="6" fillId="0" borderId="5" xfId="18" applyNumberFormat="1" applyFont="1" applyBorder="1" applyAlignment="1">
      <alignment horizontal="center" vertical="top" wrapText="1"/>
      <protection/>
    </xf>
    <xf numFmtId="3" fontId="5" fillId="0" borderId="1" xfId="18" applyNumberFormat="1" applyFont="1" applyBorder="1" applyAlignment="1">
      <alignment horizontal="right" wrapText="1"/>
      <protection/>
    </xf>
    <xf numFmtId="49" fontId="6" fillId="0" borderId="12" xfId="18" applyNumberFormat="1" applyFont="1" applyBorder="1" applyAlignment="1">
      <alignment horizontal="center" vertical="top" wrapText="1"/>
      <protection/>
    </xf>
    <xf numFmtId="0" fontId="9" fillId="0" borderId="7" xfId="18" applyFont="1" applyBorder="1" applyAlignment="1">
      <alignment horizontal="left" vertical="top" wrapText="1"/>
      <protection/>
    </xf>
    <xf numFmtId="49" fontId="9" fillId="0" borderId="1" xfId="18" applyNumberFormat="1" applyFont="1" applyBorder="1" applyAlignment="1">
      <alignment horizontal="center" vertical="top" wrapText="1"/>
      <protection/>
    </xf>
    <xf numFmtId="0" fontId="9" fillId="0" borderId="1" xfId="18" applyFont="1" applyBorder="1" applyAlignment="1">
      <alignment horizontal="left" vertical="top" wrapText="1"/>
      <protection/>
    </xf>
    <xf numFmtId="3" fontId="9" fillId="0" borderId="1" xfId="18" applyNumberFormat="1" applyFont="1" applyBorder="1" applyAlignment="1">
      <alignment horizontal="right" wrapText="1"/>
      <protection/>
    </xf>
    <xf numFmtId="0" fontId="5" fillId="0" borderId="1" xfId="18" applyFont="1" applyBorder="1" applyAlignment="1">
      <alignment horizontal="left" vertical="top" wrapText="1"/>
      <protection/>
    </xf>
    <xf numFmtId="3" fontId="9" fillId="0" borderId="9" xfId="18" applyNumberFormat="1" applyFont="1" applyBorder="1" applyAlignment="1">
      <alignment horizontal="right" wrapText="1"/>
      <protection/>
    </xf>
    <xf numFmtId="0" fontId="6" fillId="0" borderId="1" xfId="18" applyFont="1" applyBorder="1" applyAlignment="1">
      <alignment horizontal="left" vertical="top" wrapText="1"/>
      <protection/>
    </xf>
    <xf numFmtId="0" fontId="9" fillId="0" borderId="9" xfId="18" applyFont="1" applyBorder="1" applyAlignment="1">
      <alignment horizontal="left" vertical="top" wrapText="1"/>
      <protection/>
    </xf>
    <xf numFmtId="49" fontId="5" fillId="0" borderId="14" xfId="18" applyNumberFormat="1" applyFont="1" applyBorder="1" applyAlignment="1">
      <alignment horizontal="center" vertical="top" wrapText="1"/>
      <protection/>
    </xf>
    <xf numFmtId="49" fontId="5" fillId="0" borderId="7" xfId="18" applyNumberFormat="1" applyFont="1" applyBorder="1" applyAlignment="1">
      <alignment horizontal="center" vertical="top" wrapText="1"/>
      <protection/>
    </xf>
    <xf numFmtId="0" fontId="5" fillId="0" borderId="7" xfId="18" applyFont="1" applyBorder="1" applyAlignment="1">
      <alignment horizontal="left" vertical="top" wrapText="1"/>
      <protection/>
    </xf>
    <xf numFmtId="49" fontId="9" fillId="0" borderId="8" xfId="18" applyNumberFormat="1" applyFont="1" applyBorder="1" applyAlignment="1">
      <alignment horizontal="center" vertical="top" wrapText="1"/>
      <protection/>
    </xf>
    <xf numFmtId="0" fontId="5" fillId="0" borderId="0" xfId="18" applyFont="1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5" fillId="0" borderId="1" xfId="18" applyFont="1" applyBorder="1" applyAlignment="1">
      <alignment horizontal="center" vertical="top"/>
      <protection/>
    </xf>
    <xf numFmtId="49" fontId="6" fillId="0" borderId="11" xfId="18" applyNumberFormat="1" applyFont="1" applyBorder="1" applyAlignment="1">
      <alignment horizontal="center" vertical="top" wrapText="1"/>
      <protection/>
    </xf>
    <xf numFmtId="49" fontId="9" fillId="0" borderId="6" xfId="18" applyNumberFormat="1" applyFont="1" applyBorder="1" applyAlignment="1">
      <alignment horizontal="center" vertical="top" wrapText="1"/>
      <protection/>
    </xf>
    <xf numFmtId="49" fontId="9" fillId="0" borderId="0" xfId="18" applyNumberFormat="1" applyFont="1" applyBorder="1" applyAlignment="1">
      <alignment horizontal="center" vertical="top" wrapText="1"/>
      <protection/>
    </xf>
    <xf numFmtId="49" fontId="10" fillId="0" borderId="7" xfId="18" applyNumberFormat="1" applyFont="1" applyBorder="1" applyAlignment="1">
      <alignment horizontal="center" vertical="top" wrapText="1"/>
      <protection/>
    </xf>
    <xf numFmtId="0" fontId="5" fillId="0" borderId="5" xfId="18" applyFont="1" applyBorder="1" applyAlignment="1">
      <alignment horizontal="center" vertical="top"/>
      <protection/>
    </xf>
    <xf numFmtId="0" fontId="5" fillId="0" borderId="12" xfId="18" applyFont="1" applyBorder="1" applyAlignment="1">
      <alignment horizontal="center" vertical="center" wrapText="1"/>
      <protection/>
    </xf>
    <xf numFmtId="0" fontId="5" fillId="0" borderId="2" xfId="18" applyFont="1" applyBorder="1" applyAlignment="1">
      <alignment horizontal="center" vertical="top" wrapText="1"/>
      <protection/>
    </xf>
    <xf numFmtId="49" fontId="11" fillId="0" borderId="11" xfId="18" applyNumberFormat="1" applyFont="1" applyBorder="1" applyAlignment="1">
      <alignment horizontal="center" vertical="top" wrapText="1"/>
      <protection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3" fontId="9" fillId="0" borderId="5" xfId="18" applyNumberFormat="1" applyFont="1" applyBorder="1" applyAlignment="1">
      <alignment horizontal="right"/>
      <protection/>
    </xf>
    <xf numFmtId="3" fontId="9" fillId="0" borderId="12" xfId="18" applyNumberFormat="1" applyFont="1" applyBorder="1" applyAlignment="1">
      <alignment horizontal="right"/>
      <protection/>
    </xf>
    <xf numFmtId="165" fontId="5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165" fontId="6" fillId="0" borderId="1" xfId="0" applyNumberFormat="1" applyFont="1" applyBorder="1" applyAlignment="1">
      <alignment/>
    </xf>
    <xf numFmtId="165" fontId="9" fillId="0" borderId="1" xfId="0" applyNumberFormat="1" applyFont="1" applyBorder="1" applyAlignment="1">
      <alignment/>
    </xf>
    <xf numFmtId="165" fontId="5" fillId="0" borderId="5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5" fillId="0" borderId="7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9" fillId="0" borderId="5" xfId="0" applyNumberFormat="1" applyFont="1" applyBorder="1" applyAlignment="1">
      <alignment/>
    </xf>
    <xf numFmtId="165" fontId="9" fillId="0" borderId="5" xfId="0" applyNumberFormat="1" applyFont="1" applyBorder="1" applyAlignment="1">
      <alignment/>
    </xf>
    <xf numFmtId="4" fontId="9" fillId="0" borderId="7" xfId="0" applyNumberFormat="1" applyFont="1" applyBorder="1" applyAlignment="1">
      <alignment/>
    </xf>
    <xf numFmtId="165" fontId="9" fillId="0" borderId="7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165" fontId="9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49" fontId="11" fillId="0" borderId="12" xfId="18" applyNumberFormat="1" applyFont="1" applyBorder="1" applyAlignment="1">
      <alignment horizontal="center" vertical="top" wrapText="1"/>
      <protection/>
    </xf>
    <xf numFmtId="0" fontId="13" fillId="0" borderId="0" xfId="0" applyFont="1" applyAlignment="1">
      <alignment/>
    </xf>
    <xf numFmtId="49" fontId="11" fillId="0" borderId="7" xfId="18" applyNumberFormat="1" applyFont="1" applyBorder="1" applyAlignment="1">
      <alignment horizontal="center" vertical="top" wrapText="1"/>
      <protection/>
    </xf>
    <xf numFmtId="3" fontId="6" fillId="0" borderId="4" xfId="18" applyNumberFormat="1" applyFont="1" applyBorder="1" applyAlignment="1">
      <alignment horizontal="right" wrapText="1"/>
      <protection/>
    </xf>
    <xf numFmtId="0" fontId="14" fillId="0" borderId="0" xfId="0" applyFont="1" applyAlignment="1">
      <alignment/>
    </xf>
    <xf numFmtId="49" fontId="7" fillId="0" borderId="11" xfId="18" applyNumberFormat="1" applyFont="1" applyBorder="1" applyAlignment="1">
      <alignment horizontal="center" vertical="top" wrapText="1"/>
      <protection/>
    </xf>
    <xf numFmtId="0" fontId="6" fillId="0" borderId="2" xfId="18" applyFont="1" applyBorder="1" applyAlignment="1">
      <alignment horizontal="center" vertical="top" wrapText="1"/>
      <protection/>
    </xf>
    <xf numFmtId="0" fontId="9" fillId="0" borderId="7" xfId="18" applyFont="1" applyBorder="1" applyAlignment="1">
      <alignment horizontal="center" vertical="top" wrapText="1"/>
      <protection/>
    </xf>
    <xf numFmtId="0" fontId="6" fillId="0" borderId="3" xfId="18" applyFont="1" applyBorder="1" applyAlignment="1">
      <alignment horizontal="center" vertical="top" wrapText="1"/>
      <protection/>
    </xf>
    <xf numFmtId="0" fontId="5" fillId="0" borderId="4" xfId="18" applyFont="1" applyBorder="1" applyAlignment="1">
      <alignment horizontal="center" vertical="top" wrapText="1"/>
      <protection/>
    </xf>
    <xf numFmtId="0" fontId="9" fillId="0" borderId="5" xfId="18" applyFont="1" applyBorder="1" applyAlignment="1">
      <alignment horizontal="center" vertical="top" wrapText="1"/>
      <protection/>
    </xf>
    <xf numFmtId="0" fontId="5" fillId="0" borderId="3" xfId="18" applyFont="1" applyBorder="1" applyAlignment="1">
      <alignment horizontal="center" vertical="top" wrapText="1"/>
      <protection/>
    </xf>
    <xf numFmtId="0" fontId="5" fillId="0" borderId="7" xfId="18" applyFont="1" applyBorder="1" applyAlignment="1">
      <alignment horizontal="center" vertical="center" wrapText="1"/>
      <protection/>
    </xf>
    <xf numFmtId="0" fontId="9" fillId="0" borderId="3" xfId="18" applyFont="1" applyBorder="1" applyAlignment="1">
      <alignment horizontal="center" vertical="top" wrapText="1"/>
      <protection/>
    </xf>
    <xf numFmtId="0" fontId="5" fillId="0" borderId="4" xfId="18" applyFont="1" applyBorder="1" applyAlignment="1">
      <alignment horizontal="center" vertical="center" wrapText="1"/>
      <protection/>
    </xf>
    <xf numFmtId="0" fontId="9" fillId="0" borderId="10" xfId="18" applyFont="1" applyBorder="1" applyAlignment="1">
      <alignment horizontal="center" vertical="center" wrapText="1"/>
      <protection/>
    </xf>
    <xf numFmtId="0" fontId="9" fillId="0" borderId="10" xfId="18" applyFont="1" applyBorder="1" applyAlignment="1">
      <alignment horizontal="center" vertical="top" wrapText="1"/>
      <protection/>
    </xf>
    <xf numFmtId="0" fontId="9" fillId="0" borderId="11" xfId="18" applyFont="1" applyBorder="1" applyAlignment="1">
      <alignment horizontal="center" vertical="center" wrapText="1"/>
      <protection/>
    </xf>
    <xf numFmtId="0" fontId="9" fillId="0" borderId="11" xfId="18" applyFont="1" applyBorder="1" applyAlignment="1">
      <alignment horizontal="center" vertical="top" wrapText="1"/>
      <protection/>
    </xf>
    <xf numFmtId="0" fontId="9" fillId="0" borderId="12" xfId="18" applyFont="1" applyBorder="1" applyAlignment="1">
      <alignment horizontal="right" wrapText="1"/>
      <protection/>
    </xf>
    <xf numFmtId="0" fontId="9" fillId="0" borderId="13" xfId="18" applyFont="1" applyBorder="1" applyAlignment="1">
      <alignment horizontal="center" vertical="center" wrapText="1"/>
      <protection/>
    </xf>
    <xf numFmtId="0" fontId="9" fillId="0" borderId="13" xfId="18" applyFont="1" applyBorder="1" applyAlignment="1">
      <alignment horizontal="center" vertical="top" wrapText="1"/>
      <protection/>
    </xf>
    <xf numFmtId="0" fontId="15" fillId="0" borderId="12" xfId="18" applyFont="1" applyBorder="1" applyAlignment="1">
      <alignment horizontal="center" vertical="center" wrapText="1"/>
      <protection/>
    </xf>
    <xf numFmtId="0" fontId="5" fillId="0" borderId="3" xfId="18" applyFont="1" applyBorder="1" applyAlignment="1">
      <alignment horizontal="center" vertical="center" wrapText="1"/>
      <protection/>
    </xf>
    <xf numFmtId="0" fontId="5" fillId="0" borderId="3" xfId="18" applyFont="1" applyBorder="1" applyAlignment="1">
      <alignment horizontal="left" vertical="center" wrapText="1"/>
      <protection/>
    </xf>
    <xf numFmtId="0" fontId="9" fillId="0" borderId="9" xfId="18" applyFont="1" applyBorder="1" applyAlignment="1">
      <alignment horizontal="center" vertical="top" wrapText="1"/>
      <protection/>
    </xf>
    <xf numFmtId="0" fontId="9" fillId="0" borderId="2" xfId="18" applyFont="1" applyBorder="1" applyAlignment="1">
      <alignment horizontal="center" vertical="top" wrapText="1"/>
      <protection/>
    </xf>
    <xf numFmtId="0" fontId="9" fillId="0" borderId="6" xfId="18" applyFont="1" applyBorder="1" applyAlignment="1">
      <alignment horizontal="center" vertical="center" wrapText="1"/>
      <protection/>
    </xf>
    <xf numFmtId="0" fontId="9" fillId="0" borderId="12" xfId="18" applyFont="1" applyBorder="1" applyAlignment="1">
      <alignment horizontal="center" vertical="center" wrapText="1"/>
      <protection/>
    </xf>
    <xf numFmtId="0" fontId="9" fillId="0" borderId="0" xfId="18" applyFont="1" applyBorder="1" applyAlignment="1">
      <alignment horizontal="center" vertical="center" wrapText="1"/>
      <protection/>
    </xf>
    <xf numFmtId="0" fontId="9" fillId="0" borderId="12" xfId="18" applyFont="1" applyBorder="1" applyAlignment="1">
      <alignment horizontal="center" vertical="top" wrapText="1"/>
      <protection/>
    </xf>
    <xf numFmtId="0" fontId="9" fillId="0" borderId="11" xfId="18" applyFont="1" applyBorder="1" applyAlignment="1">
      <alignment horizontal="left" vertical="center" wrapText="1"/>
      <protection/>
    </xf>
    <xf numFmtId="0" fontId="9" fillId="0" borderId="13" xfId="18" applyFont="1" applyBorder="1" applyAlignment="1">
      <alignment horizontal="left" vertical="center" wrapText="1"/>
      <protection/>
    </xf>
    <xf numFmtId="0" fontId="9" fillId="0" borderId="4" xfId="18" applyFont="1" applyBorder="1" applyAlignment="1">
      <alignment horizontal="center" vertical="top" wrapText="1"/>
      <protection/>
    </xf>
    <xf numFmtId="0" fontId="5" fillId="0" borderId="5" xfId="18" applyFont="1" applyBorder="1" applyAlignment="1">
      <alignment horizontal="center" vertical="top" wrapText="1"/>
      <protection/>
    </xf>
    <xf numFmtId="0" fontId="9" fillId="0" borderId="10" xfId="18" applyFont="1" applyBorder="1" applyAlignment="1">
      <alignment horizontal="left" vertical="center" wrapText="1"/>
      <protection/>
    </xf>
    <xf numFmtId="0" fontId="9" fillId="0" borderId="8" xfId="18" applyFont="1" applyBorder="1" applyAlignment="1">
      <alignment horizontal="center" vertical="center" wrapText="1"/>
      <protection/>
    </xf>
    <xf numFmtId="0" fontId="10" fillId="0" borderId="12" xfId="18" applyFont="1" applyBorder="1" applyAlignment="1">
      <alignment horizontal="center" vertical="center" wrapText="1"/>
      <protection/>
    </xf>
    <xf numFmtId="3" fontId="5" fillId="0" borderId="5" xfId="18" applyNumberFormat="1" applyFont="1" applyBorder="1" applyAlignment="1">
      <alignment horizontal="right" wrapText="1"/>
      <protection/>
    </xf>
    <xf numFmtId="0" fontId="9" fillId="0" borderId="1" xfId="18" applyFont="1" applyBorder="1" applyAlignment="1">
      <alignment horizontal="center" vertical="top" wrapText="1"/>
      <protection/>
    </xf>
    <xf numFmtId="0" fontId="5" fillId="0" borderId="9" xfId="18" applyFont="1" applyBorder="1" applyAlignment="1">
      <alignment horizontal="center" vertical="top" wrapText="1"/>
      <protection/>
    </xf>
    <xf numFmtId="0" fontId="5" fillId="0" borderId="12" xfId="18" applyFont="1" applyBorder="1" applyAlignment="1">
      <alignment horizontal="left" vertical="center" wrapText="1"/>
      <protection/>
    </xf>
    <xf numFmtId="0" fontId="5" fillId="0" borderId="9" xfId="18" applyFont="1" applyBorder="1" applyAlignment="1">
      <alignment horizontal="left" wrapText="1"/>
      <protection/>
    </xf>
    <xf numFmtId="0" fontId="9" fillId="0" borderId="5" xfId="18" applyFont="1" applyBorder="1" applyAlignment="1">
      <alignment horizontal="left" wrapText="1"/>
      <protection/>
    </xf>
    <xf numFmtId="0" fontId="9" fillId="0" borderId="12" xfId="18" applyFont="1" applyBorder="1" applyAlignment="1">
      <alignment horizontal="left" wrapText="1"/>
      <protection/>
    </xf>
    <xf numFmtId="3" fontId="9" fillId="0" borderId="4" xfId="18" applyNumberFormat="1" applyFont="1" applyFill="1" applyBorder="1" applyAlignment="1">
      <alignment horizontal="right" wrapText="1"/>
      <protection/>
    </xf>
    <xf numFmtId="0" fontId="6" fillId="0" borderId="1" xfId="18" applyFont="1" applyBorder="1" applyAlignment="1">
      <alignment horizontal="center" vertical="top" wrapText="1"/>
      <protection/>
    </xf>
    <xf numFmtId="0" fontId="9" fillId="0" borderId="10" xfId="18" applyFont="1" applyBorder="1" applyAlignment="1">
      <alignment horizontal="left" wrapText="1"/>
      <protection/>
    </xf>
    <xf numFmtId="0" fontId="9" fillId="0" borderId="13" xfId="18" applyFont="1" applyBorder="1" applyAlignment="1">
      <alignment horizontal="left" wrapText="1"/>
      <protection/>
    </xf>
    <xf numFmtId="0" fontId="9" fillId="0" borderId="11" xfId="18" applyFont="1" applyBorder="1" applyAlignment="1">
      <alignment horizontal="left" wrapText="1"/>
      <protection/>
    </xf>
    <xf numFmtId="0" fontId="5" fillId="0" borderId="3" xfId="18" applyFont="1" applyFill="1" applyBorder="1" applyAlignment="1">
      <alignment horizontal="center" vertical="top" wrapText="1"/>
      <protection/>
    </xf>
    <xf numFmtId="3" fontId="5" fillId="0" borderId="3" xfId="18" applyNumberFormat="1" applyFont="1" applyBorder="1" applyAlignment="1">
      <alignment horizontal="right"/>
      <protection/>
    </xf>
    <xf numFmtId="0" fontId="6" fillId="0" borderId="7" xfId="18" applyFont="1" applyBorder="1" applyAlignment="1">
      <alignment horizontal="center" vertical="top" wrapText="1"/>
      <protection/>
    </xf>
    <xf numFmtId="0" fontId="9" fillId="0" borderId="11" xfId="18" applyFont="1" applyFill="1" applyBorder="1" applyAlignment="1">
      <alignment horizontal="center" vertical="top" wrapText="1"/>
      <protection/>
    </xf>
    <xf numFmtId="3" fontId="9" fillId="0" borderId="12" xfId="18" applyNumberFormat="1" applyFont="1" applyFill="1" applyBorder="1" applyAlignment="1">
      <alignment horizontal="right" wrapText="1"/>
      <protection/>
    </xf>
    <xf numFmtId="0" fontId="9" fillId="0" borderId="3" xfId="18" applyFont="1" applyFill="1" applyBorder="1" applyAlignment="1">
      <alignment horizontal="center" vertical="top" wrapText="1"/>
      <protection/>
    </xf>
    <xf numFmtId="3" fontId="9" fillId="0" borderId="7" xfId="18" applyNumberFormat="1" applyFont="1" applyBorder="1" applyAlignment="1">
      <alignment horizontal="right" vertical="center" wrapText="1"/>
      <protection/>
    </xf>
    <xf numFmtId="3" fontId="9" fillId="0" borderId="5" xfId="18" applyNumberFormat="1" applyFont="1" applyBorder="1" applyAlignment="1">
      <alignment horizontal="right" vertical="center" wrapText="1"/>
      <protection/>
    </xf>
    <xf numFmtId="3" fontId="9" fillId="0" borderId="12" xfId="18" applyNumberFormat="1" applyFont="1" applyBorder="1" applyAlignment="1">
      <alignment horizontal="right" vertical="center" wrapText="1"/>
      <protection/>
    </xf>
    <xf numFmtId="3" fontId="5" fillId="0" borderId="3" xfId="18" applyNumberFormat="1" applyFont="1" applyBorder="1" applyAlignment="1">
      <alignment horizontal="right" vertical="center" wrapText="1"/>
      <protection/>
    </xf>
    <xf numFmtId="3" fontId="5" fillId="0" borderId="1" xfId="18" applyNumberFormat="1" applyFont="1" applyBorder="1" applyAlignment="1">
      <alignment horizontal="right" vertical="center" wrapText="1"/>
      <protection/>
    </xf>
    <xf numFmtId="3" fontId="5" fillId="0" borderId="12" xfId="18" applyNumberFormat="1" applyFont="1" applyBorder="1" applyAlignment="1">
      <alignment horizontal="right" vertical="center" wrapText="1"/>
      <protection/>
    </xf>
    <xf numFmtId="49" fontId="6" fillId="0" borderId="1" xfId="18" applyNumberFormat="1" applyFont="1" applyBorder="1" applyAlignment="1">
      <alignment horizontal="center" wrapText="1"/>
      <protection/>
    </xf>
    <xf numFmtId="0" fontId="6" fillId="0" borderId="1" xfId="18" applyFont="1" applyBorder="1" applyAlignment="1">
      <alignment horizontal="center" wrapText="1"/>
      <protection/>
    </xf>
    <xf numFmtId="0" fontId="6" fillId="0" borderId="2" xfId="18" applyFont="1" applyBorder="1" applyAlignment="1">
      <alignment horizontal="center" wrapText="1"/>
      <protection/>
    </xf>
    <xf numFmtId="0" fontId="6" fillId="0" borderId="2" xfId="18" applyFont="1" applyBorder="1" applyAlignment="1">
      <alignment horizontal="left" wrapText="1"/>
      <protection/>
    </xf>
    <xf numFmtId="0" fontId="5" fillId="0" borderId="12" xfId="18" applyFont="1" applyBorder="1" applyAlignment="1">
      <alignment horizontal="center" wrapText="1"/>
      <protection/>
    </xf>
    <xf numFmtId="49" fontId="5" fillId="0" borderId="1" xfId="18" applyNumberFormat="1" applyFont="1" applyBorder="1" applyAlignment="1">
      <alignment horizontal="center" wrapText="1"/>
      <protection/>
    </xf>
    <xf numFmtId="0" fontId="5" fillId="0" borderId="2" xfId="18" applyFont="1" applyBorder="1" applyAlignment="1">
      <alignment horizontal="center" wrapText="1"/>
      <protection/>
    </xf>
    <xf numFmtId="0" fontId="5" fillId="0" borderId="2" xfId="18" applyFont="1" applyBorder="1" applyAlignment="1">
      <alignment horizontal="left" wrapText="1"/>
      <protection/>
    </xf>
    <xf numFmtId="0" fontId="5" fillId="0" borderId="11" xfId="18" applyFont="1" applyBorder="1" applyAlignment="1">
      <alignment horizontal="center" wrapText="1"/>
      <protection/>
    </xf>
    <xf numFmtId="49" fontId="9" fillId="0" borderId="13" xfId="18" applyNumberFormat="1" applyFont="1" applyBorder="1" applyAlignment="1">
      <alignment horizontal="center" wrapText="1"/>
      <protection/>
    </xf>
    <xf numFmtId="0" fontId="9" fillId="0" borderId="7" xfId="18" applyFont="1" applyBorder="1" applyAlignment="1">
      <alignment horizontal="center" wrapText="1"/>
      <protection/>
    </xf>
    <xf numFmtId="0" fontId="9" fillId="0" borderId="8" xfId="18" applyFont="1" applyBorder="1" applyAlignment="1">
      <alignment horizontal="left" wrapText="1"/>
      <protection/>
    </xf>
    <xf numFmtId="49" fontId="6" fillId="0" borderId="3" xfId="18" applyNumberFormat="1" applyFont="1" applyBorder="1" applyAlignment="1">
      <alignment horizontal="center" wrapText="1"/>
      <protection/>
    </xf>
    <xf numFmtId="0" fontId="6" fillId="0" borderId="3" xfId="18" applyFont="1" applyBorder="1" applyAlignment="1">
      <alignment horizontal="center" wrapText="1"/>
      <protection/>
    </xf>
    <xf numFmtId="0" fontId="6" fillId="0" borderId="3" xfId="18" applyFont="1" applyBorder="1" applyAlignment="1">
      <alignment horizontal="left" wrapText="1"/>
      <protection/>
    </xf>
    <xf numFmtId="49" fontId="7" fillId="0" borderId="12" xfId="18" applyNumberFormat="1" applyFont="1" applyBorder="1" applyAlignment="1">
      <alignment horizontal="center" wrapText="1"/>
      <protection/>
    </xf>
    <xf numFmtId="49" fontId="5" fillId="0" borderId="4" xfId="18" applyNumberFormat="1" applyFont="1" applyBorder="1" applyAlignment="1">
      <alignment horizontal="center" wrapText="1"/>
      <protection/>
    </xf>
    <xf numFmtId="0" fontId="5" fillId="0" borderId="4" xfId="18" applyFont="1" applyBorder="1" applyAlignment="1">
      <alignment horizontal="center" wrapText="1"/>
      <protection/>
    </xf>
    <xf numFmtId="0" fontId="5" fillId="0" borderId="4" xfId="18" applyFont="1" applyBorder="1" applyAlignment="1">
      <alignment horizontal="left" wrapText="1"/>
      <protection/>
    </xf>
    <xf numFmtId="49" fontId="11" fillId="0" borderId="11" xfId="18" applyNumberFormat="1" applyFont="1" applyBorder="1" applyAlignment="1">
      <alignment horizontal="center" wrapText="1"/>
      <protection/>
    </xf>
    <xf numFmtId="49" fontId="11" fillId="0" borderId="10" xfId="18" applyNumberFormat="1" applyFont="1" applyBorder="1" applyAlignment="1">
      <alignment horizontal="center" wrapText="1"/>
      <protection/>
    </xf>
    <xf numFmtId="0" fontId="9" fillId="0" borderId="5" xfId="18" applyFont="1" applyBorder="1" applyAlignment="1">
      <alignment horizontal="center" wrapText="1"/>
      <protection/>
    </xf>
    <xf numFmtId="0" fontId="9" fillId="0" borderId="6" xfId="18" applyFont="1" applyBorder="1" applyAlignment="1">
      <alignment horizontal="left" wrapText="1"/>
      <protection/>
    </xf>
    <xf numFmtId="49" fontId="11" fillId="0" borderId="13" xfId="18" applyNumberFormat="1" applyFont="1" applyBorder="1" applyAlignment="1">
      <alignment horizontal="center" wrapText="1"/>
      <protection/>
    </xf>
    <xf numFmtId="49" fontId="5" fillId="0" borderId="12" xfId="18" applyNumberFormat="1" applyFont="1" applyBorder="1" applyAlignment="1">
      <alignment horizontal="center" wrapText="1"/>
      <protection/>
    </xf>
    <xf numFmtId="49" fontId="5" fillId="0" borderId="7" xfId="18" applyNumberFormat="1" applyFont="1" applyBorder="1" applyAlignment="1">
      <alignment horizontal="center" wrapText="1"/>
      <protection/>
    </xf>
    <xf numFmtId="0" fontId="5" fillId="0" borderId="3" xfId="18" applyFont="1" applyBorder="1" applyAlignment="1">
      <alignment horizontal="center" wrapText="1"/>
      <protection/>
    </xf>
    <xf numFmtId="0" fontId="5" fillId="0" borderId="8" xfId="18" applyFont="1" applyBorder="1" applyAlignment="1">
      <alignment horizontal="left" wrapText="1"/>
      <protection/>
    </xf>
    <xf numFmtId="0" fontId="5" fillId="0" borderId="7" xfId="18" applyFont="1" applyBorder="1" applyAlignment="1">
      <alignment horizontal="center" wrapText="1"/>
      <protection/>
    </xf>
    <xf numFmtId="0" fontId="9" fillId="0" borderId="3" xfId="18" applyFont="1" applyBorder="1" applyAlignment="1">
      <alignment horizontal="center" wrapText="1"/>
      <protection/>
    </xf>
    <xf numFmtId="0" fontId="9" fillId="0" borderId="3" xfId="18" applyFont="1" applyBorder="1" applyAlignment="1">
      <alignment horizontal="left" wrapText="1"/>
      <protection/>
    </xf>
    <xf numFmtId="0" fontId="6" fillId="0" borderId="5" xfId="18" applyFont="1" applyBorder="1" applyAlignment="1">
      <alignment horizontal="center" wrapText="1"/>
      <protection/>
    </xf>
    <xf numFmtId="0" fontId="5" fillId="0" borderId="5" xfId="18" applyFont="1" applyBorder="1" applyAlignment="1">
      <alignment horizontal="center" wrapText="1"/>
      <protection/>
    </xf>
    <xf numFmtId="0" fontId="9" fillId="0" borderId="10" xfId="18" applyFont="1" applyBorder="1" applyAlignment="1">
      <alignment horizontal="center" wrapText="1"/>
      <protection/>
    </xf>
    <xf numFmtId="0" fontId="9" fillId="0" borderId="11" xfId="18" applyFont="1" applyBorder="1" applyAlignment="1">
      <alignment horizontal="center" wrapText="1"/>
      <protection/>
    </xf>
    <xf numFmtId="0" fontId="9" fillId="0" borderId="13" xfId="18" applyFont="1" applyBorder="1" applyAlignment="1">
      <alignment horizontal="center" wrapText="1"/>
      <protection/>
    </xf>
    <xf numFmtId="0" fontId="6" fillId="0" borderId="7" xfId="18" applyFont="1" applyBorder="1" applyAlignment="1">
      <alignment horizontal="center" wrapText="1"/>
      <protection/>
    </xf>
    <xf numFmtId="0" fontId="15" fillId="0" borderId="12" xfId="18" applyFont="1" applyBorder="1" applyAlignment="1">
      <alignment horizontal="center" wrapText="1"/>
      <protection/>
    </xf>
    <xf numFmtId="0" fontId="4" fillId="0" borderId="5" xfId="18" applyFont="1" applyBorder="1" applyAlignment="1">
      <alignment horizontal="center" wrapText="1"/>
      <protection/>
    </xf>
    <xf numFmtId="0" fontId="5" fillId="0" borderId="1" xfId="18" applyFont="1" applyBorder="1" applyAlignment="1">
      <alignment horizontal="left" wrapText="1"/>
      <protection/>
    </xf>
    <xf numFmtId="0" fontId="9" fillId="0" borderId="7" xfId="18" applyFont="1" applyBorder="1" applyAlignment="1">
      <alignment horizontal="left" wrapText="1"/>
      <protection/>
    </xf>
    <xf numFmtId="0" fontId="5" fillId="0" borderId="3" xfId="18" applyFont="1" applyBorder="1" applyAlignment="1">
      <alignment horizontal="left" wrapText="1"/>
      <protection/>
    </xf>
    <xf numFmtId="0" fontId="5" fillId="0" borderId="9" xfId="18" applyFont="1" applyBorder="1" applyAlignment="1">
      <alignment horizontal="center" wrapText="1"/>
      <protection/>
    </xf>
    <xf numFmtId="0" fontId="9" fillId="0" borderId="9" xfId="18" applyFont="1" applyBorder="1" applyAlignment="1">
      <alignment horizontal="center" wrapText="1"/>
      <protection/>
    </xf>
    <xf numFmtId="0" fontId="9" fillId="0" borderId="9" xfId="18" applyFont="1" applyBorder="1" applyAlignment="1">
      <alignment horizontal="left" wrapText="1"/>
      <protection/>
    </xf>
    <xf numFmtId="0" fontId="5" fillId="0" borderId="1" xfId="18" applyFont="1" applyBorder="1" applyAlignment="1">
      <alignment horizontal="center" wrapText="1"/>
      <protection/>
    </xf>
    <xf numFmtId="0" fontId="9" fillId="0" borderId="2" xfId="18" applyFont="1" applyBorder="1" applyAlignment="1">
      <alignment horizontal="center" wrapText="1"/>
      <protection/>
    </xf>
    <xf numFmtId="0" fontId="9" fillId="0" borderId="2" xfId="18" applyFont="1" applyBorder="1" applyAlignment="1">
      <alignment horizontal="left" wrapText="1"/>
      <protection/>
    </xf>
    <xf numFmtId="0" fontId="9" fillId="0" borderId="6" xfId="18" applyFont="1" applyBorder="1" applyAlignment="1">
      <alignment horizontal="center" wrapText="1"/>
      <protection/>
    </xf>
    <xf numFmtId="0" fontId="9" fillId="0" borderId="12" xfId="18" applyFont="1" applyBorder="1" applyAlignment="1">
      <alignment horizontal="center" wrapText="1"/>
      <protection/>
    </xf>
    <xf numFmtId="0" fontId="9" fillId="0" borderId="0" xfId="18" applyFont="1" applyBorder="1" applyAlignment="1">
      <alignment horizontal="center" wrapText="1"/>
      <protection/>
    </xf>
    <xf numFmtId="0" fontId="9" fillId="0" borderId="4" xfId="18" applyFont="1" applyBorder="1" applyAlignment="1">
      <alignment horizontal="left" wrapText="1"/>
      <protection/>
    </xf>
    <xf numFmtId="0" fontId="6" fillId="0" borderId="12" xfId="18" applyFont="1" applyBorder="1" applyAlignment="1">
      <alignment horizontal="center" wrapText="1"/>
      <protection/>
    </xf>
    <xf numFmtId="0" fontId="6" fillId="0" borderId="7" xfId="18" applyFont="1" applyBorder="1" applyAlignment="1">
      <alignment horizontal="left" wrapText="1"/>
      <protection/>
    </xf>
    <xf numFmtId="0" fontId="9" fillId="0" borderId="4" xfId="18" applyFont="1" applyBorder="1" applyAlignment="1">
      <alignment horizontal="center" wrapText="1"/>
      <protection/>
    </xf>
    <xf numFmtId="0" fontId="9" fillId="0" borderId="8" xfId="18" applyFont="1" applyBorder="1" applyAlignment="1">
      <alignment horizontal="center" wrapText="1"/>
      <protection/>
    </xf>
    <xf numFmtId="0" fontId="5" fillId="0" borderId="5" xfId="18" applyFont="1" applyBorder="1" applyAlignment="1">
      <alignment horizontal="left" wrapText="1"/>
      <protection/>
    </xf>
    <xf numFmtId="0" fontId="9" fillId="0" borderId="1" xfId="18" applyFont="1" applyBorder="1" applyAlignment="1">
      <alignment horizontal="center" wrapText="1"/>
      <protection/>
    </xf>
    <xf numFmtId="0" fontId="9" fillId="0" borderId="1" xfId="18" applyFont="1" applyBorder="1" applyAlignment="1">
      <alignment horizontal="left" wrapText="1"/>
      <protection/>
    </xf>
    <xf numFmtId="0" fontId="15" fillId="0" borderId="5" xfId="18" applyFont="1" applyBorder="1" applyAlignment="1">
      <alignment horizontal="center" wrapText="1"/>
      <protection/>
    </xf>
    <xf numFmtId="0" fontId="9" fillId="0" borderId="0" xfId="18" applyFont="1" applyBorder="1" applyAlignment="1">
      <alignment horizontal="left" wrapText="1"/>
      <protection/>
    </xf>
    <xf numFmtId="0" fontId="5" fillId="0" borderId="7" xfId="18" applyFont="1" applyBorder="1" applyAlignment="1">
      <alignment horizontal="left" wrapText="1"/>
      <protection/>
    </xf>
    <xf numFmtId="0" fontId="5" fillId="0" borderId="12" xfId="18" applyFont="1" applyFill="1" applyBorder="1" applyAlignment="1">
      <alignment horizontal="center" wrapText="1"/>
      <protection/>
    </xf>
    <xf numFmtId="0" fontId="9" fillId="0" borderId="12" xfId="18" applyFont="1" applyFill="1" applyBorder="1" applyAlignment="1">
      <alignment horizontal="center" wrapText="1"/>
      <protection/>
    </xf>
    <xf numFmtId="0" fontId="5" fillId="0" borderId="8" xfId="18" applyFont="1" applyBorder="1" applyAlignment="1">
      <alignment horizontal="center" wrapText="1"/>
      <protection/>
    </xf>
    <xf numFmtId="0" fontId="6" fillId="0" borderId="1" xfId="18" applyFont="1" applyBorder="1" applyAlignment="1">
      <alignment horizontal="left" wrapText="1"/>
      <protection/>
    </xf>
    <xf numFmtId="0" fontId="5" fillId="0" borderId="3" xfId="18" applyFont="1" applyBorder="1" applyAlignment="1">
      <alignment horizontal="center"/>
      <protection/>
    </xf>
    <xf numFmtId="0" fontId="5" fillId="0" borderId="3" xfId="18" applyFont="1" applyFill="1" applyBorder="1" applyAlignment="1">
      <alignment horizontal="left" wrapText="1"/>
      <protection/>
    </xf>
    <xf numFmtId="0" fontId="9" fillId="0" borderId="11" xfId="18" applyFont="1" applyFill="1" applyBorder="1" applyAlignment="1">
      <alignment horizontal="left" wrapText="1"/>
      <protection/>
    </xf>
    <xf numFmtId="0" fontId="9" fillId="0" borderId="3" xfId="18" applyFont="1" applyFill="1" applyBorder="1" applyAlignment="1">
      <alignment horizontal="left" wrapText="1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6" xfId="0" applyFont="1" applyBorder="1" applyAlignment="1">
      <alignment/>
    </xf>
    <xf numFmtId="0" fontId="6" fillId="0" borderId="13" xfId="18" applyFont="1" applyBorder="1" applyAlignment="1">
      <alignment horizontal="center" wrapText="1"/>
      <protection/>
    </xf>
    <xf numFmtId="0" fontId="11" fillId="0" borderId="12" xfId="18" applyFont="1" applyBorder="1" applyAlignment="1">
      <alignment horizontal="center" wrapText="1"/>
      <protection/>
    </xf>
    <xf numFmtId="0" fontId="6" fillId="0" borderId="8" xfId="18" applyFont="1" applyBorder="1" applyAlignment="1">
      <alignment horizontal="left" wrapText="1"/>
      <protection/>
    </xf>
    <xf numFmtId="4" fontId="5" fillId="0" borderId="1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6" fillId="0" borderId="5" xfId="0" applyNumberFormat="1" applyFont="1" applyBorder="1" applyAlignment="1">
      <alignment/>
    </xf>
    <xf numFmtId="0" fontId="7" fillId="0" borderId="5" xfId="18" applyFont="1" applyBorder="1" applyAlignment="1">
      <alignment horizontal="center" wrapText="1"/>
      <protection/>
    </xf>
    <xf numFmtId="0" fontId="13" fillId="0" borderId="0" xfId="0" applyFont="1" applyBorder="1" applyAlignment="1">
      <alignment/>
    </xf>
    <xf numFmtId="165" fontId="6" fillId="0" borderId="7" xfId="0" applyNumberFormat="1" applyFont="1" applyBorder="1" applyAlignment="1">
      <alignment/>
    </xf>
    <xf numFmtId="3" fontId="9" fillId="0" borderId="1" xfId="18" applyNumberFormat="1" applyFont="1" applyFill="1" applyBorder="1" applyAlignment="1">
      <alignment horizontal="right" wrapText="1"/>
      <protection/>
    </xf>
    <xf numFmtId="3" fontId="5" fillId="0" borderId="1" xfId="18" applyNumberFormat="1" applyFont="1" applyFill="1" applyBorder="1" applyAlignment="1">
      <alignment horizontal="right" wrapText="1"/>
      <protection/>
    </xf>
    <xf numFmtId="4" fontId="9" fillId="0" borderId="12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top" wrapText="1"/>
    </xf>
    <xf numFmtId="3" fontId="9" fillId="0" borderId="12" xfId="0" applyNumberFormat="1" applyFont="1" applyBorder="1" applyAlignment="1">
      <alignment horizontal="right" wrapText="1"/>
    </xf>
    <xf numFmtId="3" fontId="9" fillId="0" borderId="4" xfId="0" applyNumberFormat="1" applyFont="1" applyBorder="1" applyAlignment="1">
      <alignment horizontal="right" wrapText="1"/>
    </xf>
    <xf numFmtId="0" fontId="5" fillId="0" borderId="1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3" fontId="6" fillId="0" borderId="2" xfId="0" applyNumberFormat="1" applyFont="1" applyBorder="1" applyAlignment="1">
      <alignment horizontal="right" wrapText="1"/>
    </xf>
    <xf numFmtId="0" fontId="8" fillId="0" borderId="5" xfId="0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right" wrapText="1"/>
    </xf>
    <xf numFmtId="0" fontId="9" fillId="0" borderId="7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right" wrapText="1"/>
    </xf>
    <xf numFmtId="0" fontId="9" fillId="0" borderId="5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center" wrapText="1"/>
    </xf>
    <xf numFmtId="3" fontId="5" fillId="0" borderId="9" xfId="0" applyNumberFormat="1" applyFont="1" applyBorder="1" applyAlignment="1">
      <alignment horizontal="right" wrapText="1"/>
    </xf>
    <xf numFmtId="0" fontId="9" fillId="0" borderId="11" xfId="0" applyFont="1" applyBorder="1" applyAlignment="1">
      <alignment horizontal="center" wrapText="1"/>
    </xf>
    <xf numFmtId="3" fontId="9" fillId="0" borderId="5" xfId="0" applyNumberFormat="1" applyFont="1" applyBorder="1" applyAlignment="1">
      <alignment horizontal="right" wrapText="1"/>
    </xf>
    <xf numFmtId="0" fontId="9" fillId="0" borderId="13" xfId="0" applyFont="1" applyBorder="1" applyAlignment="1">
      <alignment horizontal="center" wrapText="1"/>
    </xf>
    <xf numFmtId="3" fontId="9" fillId="0" borderId="7" xfId="0" applyNumberFormat="1" applyFont="1" applyBorder="1" applyAlignment="1">
      <alignment horizontal="right" wrapText="1"/>
    </xf>
    <xf numFmtId="0" fontId="9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3" fontId="9" fillId="0" borderId="3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center" wrapText="1"/>
    </xf>
    <xf numFmtId="3" fontId="9" fillId="0" borderId="9" xfId="0" applyNumberFormat="1" applyFont="1" applyBorder="1" applyAlignment="1">
      <alignment horizontal="right" wrapText="1"/>
    </xf>
    <xf numFmtId="3" fontId="5" fillId="0" borderId="5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3" fontId="9" fillId="0" borderId="2" xfId="0" applyNumberFormat="1" applyFont="1" applyBorder="1" applyAlignment="1">
      <alignment horizontal="right" wrapText="1"/>
    </xf>
    <xf numFmtId="3" fontId="5" fillId="0" borderId="3" xfId="0" applyNumberFormat="1" applyFont="1" applyBorder="1" applyAlignment="1">
      <alignment horizontal="right" wrapText="1"/>
    </xf>
    <xf numFmtId="3" fontId="9" fillId="0" borderId="1" xfId="0" applyNumberFormat="1" applyFont="1" applyBorder="1" applyAlignment="1">
      <alignment horizontal="right" wrapText="1"/>
    </xf>
    <xf numFmtId="3" fontId="5" fillId="0" borderId="4" xfId="0" applyNumberFormat="1" applyFont="1" applyBorder="1" applyAlignment="1">
      <alignment horizontal="right" wrapText="1"/>
    </xf>
    <xf numFmtId="0" fontId="9" fillId="0" borderId="12" xfId="0" applyFont="1" applyBorder="1" applyAlignment="1">
      <alignment horizontal="right" wrapText="1"/>
    </xf>
    <xf numFmtId="49" fontId="9" fillId="0" borderId="8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right"/>
    </xf>
    <xf numFmtId="165" fontId="9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165" fontId="9" fillId="0" borderId="5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7" xfId="0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/>
    </xf>
    <xf numFmtId="165" fontId="6" fillId="0" borderId="2" xfId="0" applyNumberFormat="1" applyFont="1" applyBorder="1" applyAlignment="1">
      <alignment/>
    </xf>
    <xf numFmtId="49" fontId="11" fillId="0" borderId="5" xfId="18" applyNumberFormat="1" applyFont="1" applyBorder="1" applyAlignment="1">
      <alignment horizontal="center" vertical="top" wrapText="1"/>
      <protection/>
    </xf>
    <xf numFmtId="0" fontId="12" fillId="0" borderId="0" xfId="0" applyFont="1" applyAlignment="1">
      <alignment/>
    </xf>
    <xf numFmtId="49" fontId="11" fillId="0" borderId="10" xfId="18" applyNumberFormat="1" applyFont="1" applyBorder="1" applyAlignment="1">
      <alignment horizontal="center" vertical="top" wrapText="1"/>
      <protection/>
    </xf>
    <xf numFmtId="0" fontId="13" fillId="0" borderId="7" xfId="18" applyFont="1" applyBorder="1" applyAlignment="1">
      <alignment horizontal="center" vertical="top" wrapText="1"/>
      <protection/>
    </xf>
    <xf numFmtId="49" fontId="7" fillId="0" borderId="12" xfId="18" applyNumberFormat="1" applyFont="1" applyBorder="1" applyAlignment="1">
      <alignment horizontal="center" vertical="top" wrapText="1"/>
      <protection/>
    </xf>
    <xf numFmtId="49" fontId="7" fillId="0" borderId="5" xfId="18" applyNumberFormat="1" applyFont="1" applyBorder="1" applyAlignment="1">
      <alignment horizontal="center" vertical="top" wrapText="1"/>
      <protection/>
    </xf>
    <xf numFmtId="49" fontId="7" fillId="0" borderId="2" xfId="18" applyNumberFormat="1" applyFont="1" applyBorder="1" applyAlignment="1">
      <alignment horizontal="center" vertical="top" wrapText="1"/>
      <protection/>
    </xf>
    <xf numFmtId="49" fontId="5" fillId="0" borderId="13" xfId="18" applyNumberFormat="1" applyFont="1" applyBorder="1" applyAlignment="1">
      <alignment horizontal="center" vertical="top" wrapText="1"/>
      <protection/>
    </xf>
    <xf numFmtId="49" fontId="9" fillId="0" borderId="14" xfId="18" applyNumberFormat="1" applyFont="1" applyBorder="1" applyAlignment="1">
      <alignment horizontal="center" vertical="top" wrapText="1"/>
      <protection/>
    </xf>
    <xf numFmtId="0" fontId="9" fillId="0" borderId="14" xfId="18" applyFont="1" applyBorder="1" applyAlignment="1">
      <alignment horizontal="left" vertical="top" wrapText="1"/>
      <protection/>
    </xf>
    <xf numFmtId="49" fontId="11" fillId="0" borderId="13" xfId="18" applyNumberFormat="1" applyFont="1" applyBorder="1" applyAlignment="1">
      <alignment horizontal="center" vertical="top" wrapText="1"/>
      <protection/>
    </xf>
    <xf numFmtId="0" fontId="9" fillId="0" borderId="7" xfId="18" applyFont="1" applyFill="1" applyBorder="1" applyAlignment="1">
      <alignment horizontal="center" wrapText="1"/>
      <protection/>
    </xf>
    <xf numFmtId="0" fontId="9" fillId="0" borderId="5" xfId="18" applyFont="1" applyFill="1" applyBorder="1" applyAlignment="1">
      <alignment horizontal="center" wrapText="1"/>
      <protection/>
    </xf>
    <xf numFmtId="0" fontId="5" fillId="0" borderId="15" xfId="18" applyFont="1" applyBorder="1" applyAlignment="1">
      <alignment horizontal="left" wrapText="1"/>
      <protection/>
    </xf>
    <xf numFmtId="0" fontId="9" fillId="0" borderId="15" xfId="18" applyFont="1" applyBorder="1" applyAlignment="1">
      <alignment horizontal="center" wrapText="1"/>
      <protection/>
    </xf>
    <xf numFmtId="0" fontId="9" fillId="0" borderId="15" xfId="18" applyFont="1" applyBorder="1" applyAlignment="1">
      <alignment horizontal="left" wrapText="1"/>
      <protection/>
    </xf>
    <xf numFmtId="4" fontId="9" fillId="0" borderId="7" xfId="0" applyNumberFormat="1" applyFont="1" applyBorder="1" applyAlignment="1">
      <alignment horizontal="right"/>
    </xf>
    <xf numFmtId="165" fontId="9" fillId="0" borderId="7" xfId="0" applyNumberFormat="1" applyFont="1" applyBorder="1" applyAlignment="1">
      <alignment horizontal="right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/>
    </xf>
    <xf numFmtId="0" fontId="5" fillId="0" borderId="0" xfId="18" applyFont="1" applyBorder="1" applyAlignment="1">
      <alignment horizontal="center" vertical="top" wrapText="1"/>
      <protection/>
    </xf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9" fillId="0" borderId="15" xfId="18" applyFont="1" applyBorder="1" applyAlignment="1">
      <alignment horizontal="left" vertical="top" wrapText="1"/>
      <protection/>
    </xf>
    <xf numFmtId="49" fontId="11" fillId="0" borderId="1" xfId="18" applyNumberFormat="1" applyFont="1" applyBorder="1" applyAlignment="1">
      <alignment horizontal="center" vertical="top" wrapText="1"/>
      <protection/>
    </xf>
    <xf numFmtId="0" fontId="11" fillId="0" borderId="7" xfId="18" applyFont="1" applyBorder="1" applyAlignment="1">
      <alignment horizontal="center" wrapText="1"/>
      <protection/>
    </xf>
    <xf numFmtId="0" fontId="11" fillId="0" borderId="5" xfId="18" applyFont="1" applyBorder="1" applyAlignment="1">
      <alignment horizontal="center" wrapText="1"/>
      <protection/>
    </xf>
    <xf numFmtId="0" fontId="9" fillId="0" borderId="6" xfId="18" applyFont="1" applyBorder="1" applyAlignment="1">
      <alignment horizontal="center"/>
      <protection/>
    </xf>
    <xf numFmtId="0" fontId="9" fillId="0" borderId="10" xfId="18" applyFont="1" applyFill="1" applyBorder="1" applyAlignment="1">
      <alignment horizontal="center" vertical="top" wrapText="1"/>
      <protection/>
    </xf>
    <xf numFmtId="0" fontId="9" fillId="0" borderId="10" xfId="18" applyFont="1" applyFill="1" applyBorder="1" applyAlignment="1">
      <alignment horizontal="left" wrapText="1"/>
      <protection/>
    </xf>
    <xf numFmtId="0" fontId="5" fillId="0" borderId="15" xfId="18" applyFont="1" applyBorder="1" applyAlignment="1">
      <alignment horizontal="center" vertical="top" wrapText="1"/>
      <protection/>
    </xf>
    <xf numFmtId="0" fontId="6" fillId="0" borderId="2" xfId="0" applyFont="1" applyBorder="1" applyAlignment="1">
      <alignment horizontal="center" wrapText="1"/>
    </xf>
    <xf numFmtId="49" fontId="10" fillId="0" borderId="12" xfId="18" applyNumberFormat="1" applyFont="1" applyBorder="1" applyAlignment="1">
      <alignment horizontal="center" vertical="top" wrapText="1"/>
      <protection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wrapText="1"/>
    </xf>
    <xf numFmtId="4" fontId="6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49" fontId="5" fillId="0" borderId="4" xfId="0" applyNumberFormat="1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wrapText="1"/>
    </xf>
    <xf numFmtId="4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49" fontId="9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3" fillId="0" borderId="0" xfId="18" applyFont="1" applyAlignment="1">
      <alignment horizontal="center" vertical="top"/>
      <protection/>
    </xf>
    <xf numFmtId="49" fontId="10" fillId="0" borderId="5" xfId="18" applyNumberFormat="1" applyFont="1" applyBorder="1" applyAlignment="1">
      <alignment horizontal="center" vertical="top" wrapText="1"/>
      <protection/>
    </xf>
    <xf numFmtId="3" fontId="9" fillId="0" borderId="2" xfId="0" applyNumberFormat="1" applyFont="1" applyBorder="1" applyAlignment="1">
      <alignment wrapText="1"/>
    </xf>
    <xf numFmtId="4" fontId="9" fillId="0" borderId="1" xfId="0" applyNumberFormat="1" applyFont="1" applyBorder="1" applyAlignment="1">
      <alignment/>
    </xf>
    <xf numFmtId="49" fontId="9" fillId="0" borderId="5" xfId="0" applyNumberFormat="1" applyFont="1" applyBorder="1" applyAlignment="1">
      <alignment horizontal="center" vertical="top" wrapText="1"/>
    </xf>
    <xf numFmtId="3" fontId="9" fillId="0" borderId="5" xfId="0" applyNumberFormat="1" applyFont="1" applyBorder="1" applyAlignment="1">
      <alignment wrapText="1"/>
    </xf>
    <xf numFmtId="49" fontId="6" fillId="0" borderId="2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wrapText="1"/>
    </xf>
    <xf numFmtId="49" fontId="9" fillId="0" borderId="11" xfId="0" applyNumberFormat="1" applyFont="1" applyBorder="1" applyAlignment="1">
      <alignment horizontal="center" vertical="top" wrapText="1"/>
    </xf>
    <xf numFmtId="3" fontId="9" fillId="0" borderId="12" xfId="0" applyNumberFormat="1" applyFont="1" applyBorder="1" applyAlignment="1">
      <alignment wrapText="1"/>
    </xf>
    <xf numFmtId="49" fontId="6" fillId="0" borderId="5" xfId="0" applyNumberFormat="1" applyFont="1" applyBorder="1" applyAlignment="1">
      <alignment horizontal="center" vertical="top" wrapText="1"/>
    </xf>
    <xf numFmtId="3" fontId="6" fillId="0" borderId="2" xfId="0" applyNumberFormat="1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top" wrapText="1"/>
    </xf>
    <xf numFmtId="3" fontId="9" fillId="0" borderId="3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horizontal="center" vertical="top" wrapText="1"/>
    </xf>
    <xf numFmtId="3" fontId="5" fillId="0" borderId="7" xfId="0" applyNumberFormat="1" applyFont="1" applyBorder="1" applyAlignment="1">
      <alignment wrapText="1"/>
    </xf>
    <xf numFmtId="165" fontId="8" fillId="0" borderId="1" xfId="0" applyNumberFormat="1" applyFont="1" applyBorder="1" applyAlignment="1">
      <alignment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wrapText="1"/>
    </xf>
    <xf numFmtId="49" fontId="9" fillId="0" borderId="4" xfId="0" applyNumberFormat="1" applyFont="1" applyBorder="1" applyAlignment="1">
      <alignment horizontal="center" vertical="top" wrapText="1"/>
    </xf>
    <xf numFmtId="4" fontId="9" fillId="0" borderId="5" xfId="0" applyNumberFormat="1" applyFont="1" applyBorder="1" applyAlignment="1">
      <alignment/>
    </xf>
    <xf numFmtId="165" fontId="9" fillId="0" borderId="5" xfId="0" applyNumberFormat="1" applyFont="1" applyBorder="1" applyAlignment="1">
      <alignment/>
    </xf>
    <xf numFmtId="49" fontId="9" fillId="0" borderId="7" xfId="0" applyNumberFormat="1" applyFont="1" applyBorder="1" applyAlignment="1">
      <alignment horizontal="center" vertical="top" wrapText="1"/>
    </xf>
    <xf numFmtId="3" fontId="9" fillId="0" borderId="7" xfId="0" applyNumberFormat="1" applyFont="1" applyBorder="1" applyAlignment="1">
      <alignment wrapText="1"/>
    </xf>
    <xf numFmtId="4" fontId="9" fillId="0" borderId="7" xfId="0" applyNumberFormat="1" applyFont="1" applyBorder="1" applyAlignment="1">
      <alignment/>
    </xf>
    <xf numFmtId="165" fontId="9" fillId="0" borderId="7" xfId="0" applyNumberFormat="1" applyFont="1" applyBorder="1" applyAlignment="1">
      <alignment/>
    </xf>
    <xf numFmtId="49" fontId="6" fillId="0" borderId="7" xfId="0" applyNumberFormat="1" applyFont="1" applyBorder="1" applyAlignment="1">
      <alignment horizontal="center" vertical="top" wrapText="1"/>
    </xf>
    <xf numFmtId="3" fontId="6" fillId="0" borderId="7" xfId="0" applyNumberFormat="1" applyFont="1" applyBorder="1" applyAlignment="1">
      <alignment wrapText="1"/>
    </xf>
    <xf numFmtId="4" fontId="8" fillId="0" borderId="1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center" vertical="top" wrapText="1"/>
    </xf>
    <xf numFmtId="3" fontId="5" fillId="0" borderId="9" xfId="0" applyNumberFormat="1" applyFont="1" applyBorder="1" applyAlignment="1">
      <alignment wrapText="1"/>
    </xf>
    <xf numFmtId="49" fontId="9" fillId="0" borderId="14" xfId="0" applyNumberFormat="1" applyFont="1" applyBorder="1" applyAlignment="1">
      <alignment horizontal="center" vertical="top" wrapText="1"/>
    </xf>
    <xf numFmtId="3" fontId="9" fillId="0" borderId="4" xfId="0" applyNumberFormat="1" applyFont="1" applyBorder="1" applyAlignment="1">
      <alignment wrapText="1"/>
    </xf>
    <xf numFmtId="49" fontId="5" fillId="0" borderId="14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4" fillId="0" borderId="8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4" xfId="18" applyFont="1" applyBorder="1" applyAlignment="1">
      <alignment horizontal="center" vertical="top" wrapText="1"/>
      <protection/>
    </xf>
    <xf numFmtId="0" fontId="12" fillId="0" borderId="15" xfId="0" applyFont="1" applyBorder="1" applyAlignment="1">
      <alignment horizontal="center" vertical="top"/>
    </xf>
    <xf numFmtId="0" fontId="5" fillId="0" borderId="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9" fillId="0" borderId="7" xfId="0" applyFont="1" applyBorder="1" applyAlignment="1">
      <alignment/>
    </xf>
    <xf numFmtId="0" fontId="9" fillId="0" borderId="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18" applyFont="1" applyAlignment="1">
      <alignment horizontal="center" vertical="center"/>
      <protection/>
    </xf>
    <xf numFmtId="0" fontId="4" fillId="0" borderId="0" xfId="18" applyFont="1" applyAlignment="1">
      <alignment horizontal="center"/>
      <protection/>
    </xf>
    <xf numFmtId="49" fontId="11" fillId="0" borderId="5" xfId="18" applyNumberFormat="1" applyFont="1" applyBorder="1" applyAlignment="1">
      <alignment horizontal="center" vertical="top" wrapText="1"/>
      <protection/>
    </xf>
    <xf numFmtId="49" fontId="11" fillId="0" borderId="7" xfId="18" applyNumberFormat="1" applyFont="1" applyBorder="1" applyAlignment="1">
      <alignment horizontal="center" vertical="top" wrapText="1"/>
      <protection/>
    </xf>
    <xf numFmtId="0" fontId="4" fillId="0" borderId="0" xfId="18" applyFont="1" applyAlignment="1">
      <alignment horizontal="center" vertical="top"/>
      <protection/>
    </xf>
    <xf numFmtId="0" fontId="4" fillId="0" borderId="14" xfId="18" applyFont="1" applyBorder="1" applyAlignment="1">
      <alignment horizontal="center" wrapText="1"/>
      <protection/>
    </xf>
    <xf numFmtId="0" fontId="4" fillId="0" borderId="15" xfId="18" applyFont="1" applyBorder="1" applyAlignment="1">
      <alignment horizontal="center" wrapText="1"/>
      <protection/>
    </xf>
    <xf numFmtId="0" fontId="4" fillId="0" borderId="2" xfId="18" applyFont="1" applyBorder="1" applyAlignment="1">
      <alignment horizontal="center" wrapText="1"/>
      <protection/>
    </xf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18" applyFont="1" applyBorder="1" applyAlignment="1">
      <alignment horizontal="center" vertical="center" wrapText="1"/>
      <protection/>
    </xf>
    <xf numFmtId="0" fontId="7" fillId="0" borderId="12" xfId="18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9"/>
  <sheetViews>
    <sheetView workbookViewId="0" topLeftCell="A1">
      <selection activeCell="C20" sqref="C20"/>
    </sheetView>
  </sheetViews>
  <sheetFormatPr defaultColWidth="9.00390625" defaultRowHeight="12.75"/>
  <cols>
    <col min="1" max="1" width="5.625" style="0" customWidth="1"/>
    <col min="2" max="2" width="7.875" style="0" customWidth="1"/>
    <col min="3" max="3" width="5.625" style="0" customWidth="1"/>
    <col min="4" max="4" width="42.25390625" style="0" customWidth="1"/>
    <col min="5" max="5" width="14.75390625" style="0" customWidth="1"/>
    <col min="6" max="6" width="14.125" style="0" customWidth="1"/>
    <col min="7" max="7" width="6.00390625" style="0" customWidth="1"/>
  </cols>
  <sheetData>
    <row r="1" spans="1:7" ht="18.75">
      <c r="A1" s="429"/>
      <c r="B1" s="429"/>
      <c r="C1" s="429"/>
      <c r="D1" s="429"/>
      <c r="E1" s="429"/>
      <c r="F1" s="519" t="s">
        <v>184</v>
      </c>
      <c r="G1" s="519"/>
    </row>
    <row r="2" spans="1:7" ht="15.75">
      <c r="A2" s="525"/>
      <c r="B2" s="525"/>
      <c r="C2" s="525"/>
      <c r="D2" s="525"/>
      <c r="E2" s="525"/>
      <c r="F2" s="519" t="s">
        <v>185</v>
      </c>
      <c r="G2" s="519"/>
    </row>
    <row r="3" spans="1:7" ht="15.75">
      <c r="A3" s="525"/>
      <c r="B3" s="525"/>
      <c r="C3" s="525"/>
      <c r="D3" s="525"/>
      <c r="E3" s="525"/>
      <c r="F3" s="519" t="s">
        <v>186</v>
      </c>
      <c r="G3" s="519"/>
    </row>
    <row r="4" spans="1:7" ht="15.75">
      <c r="A4" s="525"/>
      <c r="B4" s="525"/>
      <c r="C4" s="525"/>
      <c r="D4" s="525"/>
      <c r="E4" s="525"/>
      <c r="F4" s="520" t="s">
        <v>187</v>
      </c>
      <c r="G4" s="520"/>
    </row>
    <row r="5" spans="1:7" ht="18.75" customHeight="1">
      <c r="A5" s="521" t="s">
        <v>178</v>
      </c>
      <c r="B5" s="521"/>
      <c r="C5" s="521"/>
      <c r="D5" s="521"/>
      <c r="E5" s="521"/>
      <c r="F5" s="521"/>
      <c r="G5" s="521"/>
    </row>
    <row r="6" spans="1:7" ht="16.5" customHeight="1">
      <c r="A6" s="522" t="s">
        <v>179</v>
      </c>
      <c r="B6" s="522"/>
      <c r="C6" s="522"/>
      <c r="D6" s="522"/>
      <c r="E6" s="522"/>
      <c r="F6" s="522"/>
      <c r="G6" s="522"/>
    </row>
    <row r="7" spans="1:7" ht="15.75">
      <c r="A7" s="521" t="s">
        <v>180</v>
      </c>
      <c r="B7" s="521"/>
      <c r="C7" s="521"/>
      <c r="D7" s="521"/>
      <c r="E7" s="521"/>
      <c r="F7" s="521"/>
      <c r="G7" s="521"/>
    </row>
    <row r="8" spans="1:5" ht="12.75">
      <c r="A8" s="78"/>
      <c r="B8" s="78"/>
      <c r="C8" s="78"/>
      <c r="D8" s="79"/>
      <c r="E8" s="78"/>
    </row>
    <row r="9" spans="1:7" ht="42" customHeight="1">
      <c r="A9" s="1" t="s">
        <v>1</v>
      </c>
      <c r="B9" s="2" t="s">
        <v>21</v>
      </c>
      <c r="C9" s="3" t="s">
        <v>22</v>
      </c>
      <c r="D9" s="3" t="s">
        <v>2</v>
      </c>
      <c r="E9" s="3" t="s">
        <v>181</v>
      </c>
      <c r="F9" s="90" t="s">
        <v>182</v>
      </c>
      <c r="G9" s="90" t="s">
        <v>183</v>
      </c>
    </row>
    <row r="10" spans="1:7" ht="12.75">
      <c r="A10" s="80">
        <v>1</v>
      </c>
      <c r="B10" s="4">
        <v>2</v>
      </c>
      <c r="C10" s="4">
        <v>3</v>
      </c>
      <c r="D10" s="4">
        <v>4</v>
      </c>
      <c r="E10" s="4">
        <v>5</v>
      </c>
      <c r="F10" s="91">
        <v>6</v>
      </c>
      <c r="G10" s="91">
        <v>7</v>
      </c>
    </row>
    <row r="11" spans="1:7" ht="14.25">
      <c r="A11" s="62" t="s">
        <v>11</v>
      </c>
      <c r="B11" s="18"/>
      <c r="C11" s="18"/>
      <c r="D11" s="5" t="s">
        <v>3</v>
      </c>
      <c r="E11" s="6">
        <v>41350</v>
      </c>
      <c r="F11" s="95">
        <f>F12+F14</f>
        <v>218.95</v>
      </c>
      <c r="G11" s="100">
        <v>0.5</v>
      </c>
    </row>
    <row r="12" spans="1:7" s="113" customFormat="1" ht="12.75" customHeight="1">
      <c r="A12" s="49"/>
      <c r="B12" s="19" t="s">
        <v>24</v>
      </c>
      <c r="C12" s="19"/>
      <c r="D12" s="7" t="s">
        <v>25</v>
      </c>
      <c r="E12" s="8">
        <v>40000</v>
      </c>
      <c r="F12" s="96">
        <v>0</v>
      </c>
      <c r="G12" s="94">
        <v>0</v>
      </c>
    </row>
    <row r="13" spans="1:7" ht="36">
      <c r="A13" s="59"/>
      <c r="B13" s="9"/>
      <c r="C13" s="9" t="s">
        <v>26</v>
      </c>
      <c r="D13" s="10" t="s">
        <v>27</v>
      </c>
      <c r="E13" s="11">
        <v>40000</v>
      </c>
      <c r="F13" s="97">
        <v>0</v>
      </c>
      <c r="G13" s="104">
        <v>0</v>
      </c>
    </row>
    <row r="14" spans="1:7" s="113" customFormat="1" ht="12.75">
      <c r="A14" s="49"/>
      <c r="B14" s="12" t="s">
        <v>28</v>
      </c>
      <c r="C14" s="12"/>
      <c r="D14" s="13" t="s">
        <v>29</v>
      </c>
      <c r="E14" s="14">
        <v>1350</v>
      </c>
      <c r="F14" s="96">
        <f>F15</f>
        <v>218.95</v>
      </c>
      <c r="G14" s="94">
        <f>G15</f>
        <v>16.2</v>
      </c>
    </row>
    <row r="15" spans="1:7" ht="36">
      <c r="A15" s="59"/>
      <c r="B15" s="15"/>
      <c r="C15" s="15" t="s">
        <v>30</v>
      </c>
      <c r="D15" s="16" t="s">
        <v>31</v>
      </c>
      <c r="E15" s="17">
        <v>1350</v>
      </c>
      <c r="F15" s="97">
        <v>218.95</v>
      </c>
      <c r="G15" s="101">
        <v>16.2</v>
      </c>
    </row>
    <row r="16" spans="1:7" ht="14.25">
      <c r="A16" s="62" t="s">
        <v>12</v>
      </c>
      <c r="B16" s="18"/>
      <c r="C16" s="18"/>
      <c r="D16" s="5" t="s">
        <v>4</v>
      </c>
      <c r="E16" s="6">
        <v>242856</v>
      </c>
      <c r="F16" s="95">
        <f>F17</f>
        <v>114417.5</v>
      </c>
      <c r="G16" s="100">
        <f>G17</f>
        <v>47.1</v>
      </c>
    </row>
    <row r="17" spans="1:7" s="113" customFormat="1" ht="12.75">
      <c r="A17" s="386"/>
      <c r="B17" s="19" t="s">
        <v>32</v>
      </c>
      <c r="C17" s="19"/>
      <c r="D17" s="7" t="s">
        <v>33</v>
      </c>
      <c r="E17" s="8">
        <v>242856</v>
      </c>
      <c r="F17" s="96">
        <f>F19</f>
        <v>114417.5</v>
      </c>
      <c r="G17" s="94">
        <v>47.1</v>
      </c>
    </row>
    <row r="18" spans="1:7" s="115" customFormat="1" ht="36">
      <c r="A18" s="88"/>
      <c r="B18" s="384"/>
      <c r="C18" s="20" t="s">
        <v>26</v>
      </c>
      <c r="D18" s="21" t="s">
        <v>27</v>
      </c>
      <c r="E18" s="22">
        <v>14000</v>
      </c>
      <c r="F18" s="107">
        <v>0</v>
      </c>
      <c r="G18" s="108">
        <v>0</v>
      </c>
    </row>
    <row r="19" spans="1:7" s="115" customFormat="1" ht="37.5" customHeight="1">
      <c r="A19" s="88"/>
      <c r="B19" s="116"/>
      <c r="C19" s="23" t="s">
        <v>34</v>
      </c>
      <c r="D19" s="24" t="s">
        <v>35</v>
      </c>
      <c r="E19" s="25">
        <v>228856</v>
      </c>
      <c r="F19" s="109">
        <v>114417.5</v>
      </c>
      <c r="G19" s="110">
        <v>50</v>
      </c>
    </row>
    <row r="20" spans="1:7" ht="28.5">
      <c r="A20" s="62">
        <v>400</v>
      </c>
      <c r="B20" s="18"/>
      <c r="C20" s="18"/>
      <c r="D20" s="5" t="s">
        <v>5</v>
      </c>
      <c r="E20" s="6">
        <v>139000</v>
      </c>
      <c r="F20" s="95">
        <f>F21</f>
        <v>118966.25</v>
      </c>
      <c r="G20" s="100">
        <f>G21</f>
        <v>85.6</v>
      </c>
    </row>
    <row r="21" spans="1:7" s="113" customFormat="1" ht="12.75">
      <c r="A21" s="49"/>
      <c r="B21" s="12">
        <v>40001</v>
      </c>
      <c r="C21" s="12"/>
      <c r="D21" s="13" t="s">
        <v>37</v>
      </c>
      <c r="E21" s="14">
        <v>139000</v>
      </c>
      <c r="F21" s="96">
        <f>F22</f>
        <v>118966.25</v>
      </c>
      <c r="G21" s="94">
        <f>G22</f>
        <v>85.6</v>
      </c>
    </row>
    <row r="22" spans="1:7" ht="12.75">
      <c r="A22" s="59"/>
      <c r="B22" s="26"/>
      <c r="C22" s="26" t="s">
        <v>38</v>
      </c>
      <c r="D22" s="27" t="s">
        <v>39</v>
      </c>
      <c r="E22" s="28">
        <v>139000</v>
      </c>
      <c r="F22" s="96">
        <v>118966.25</v>
      </c>
      <c r="G22" s="94">
        <v>85.6</v>
      </c>
    </row>
    <row r="23" spans="1:7" ht="14.25">
      <c r="A23" s="63">
        <v>600</v>
      </c>
      <c r="B23" s="29"/>
      <c r="C23" s="29"/>
      <c r="D23" s="30" t="s">
        <v>40</v>
      </c>
      <c r="E23" s="31">
        <v>2358720</v>
      </c>
      <c r="F23" s="95">
        <f>F24</f>
        <v>44354.08</v>
      </c>
      <c r="G23" s="100">
        <f>G24</f>
        <v>1.9</v>
      </c>
    </row>
    <row r="24" spans="1:7" s="113" customFormat="1" ht="12.75">
      <c r="A24" s="56"/>
      <c r="B24" s="60">
        <v>60014</v>
      </c>
      <c r="C24" s="32"/>
      <c r="D24" s="33" t="s">
        <v>41</v>
      </c>
      <c r="E24" s="34">
        <v>2358720</v>
      </c>
      <c r="F24" s="96">
        <f>SUM(F25:F30)</f>
        <v>44354.08</v>
      </c>
      <c r="G24" s="94">
        <v>1.9</v>
      </c>
    </row>
    <row r="25" spans="1:7" s="115" customFormat="1" ht="12">
      <c r="A25" s="42"/>
      <c r="B25" s="20"/>
      <c r="C25" s="35" t="s">
        <v>42</v>
      </c>
      <c r="D25" s="36" t="s">
        <v>43</v>
      </c>
      <c r="E25" s="22">
        <v>30000</v>
      </c>
      <c r="F25" s="107">
        <v>22400</v>
      </c>
      <c r="G25" s="108">
        <v>74.7</v>
      </c>
    </row>
    <row r="26" spans="1:7" s="115" customFormat="1" ht="48">
      <c r="A26" s="42"/>
      <c r="B26" s="59"/>
      <c r="C26" s="26" t="s">
        <v>44</v>
      </c>
      <c r="D26" s="27" t="s">
        <v>45</v>
      </c>
      <c r="E26" s="28">
        <v>13100</v>
      </c>
      <c r="F26" s="111">
        <v>6657.29</v>
      </c>
      <c r="G26" s="112">
        <v>50.8</v>
      </c>
    </row>
    <row r="27" spans="1:7" s="115" customFormat="1" ht="12">
      <c r="A27" s="42"/>
      <c r="B27" s="59"/>
      <c r="C27" s="26" t="s">
        <v>46</v>
      </c>
      <c r="D27" s="27" t="s">
        <v>47</v>
      </c>
      <c r="E27" s="28">
        <v>120</v>
      </c>
      <c r="F27" s="111">
        <v>0</v>
      </c>
      <c r="G27" s="112">
        <v>0</v>
      </c>
    </row>
    <row r="28" spans="1:7" s="115" customFormat="1" ht="12">
      <c r="A28" s="59"/>
      <c r="B28" s="26"/>
      <c r="C28" s="26" t="s">
        <v>48</v>
      </c>
      <c r="D28" s="27" t="s">
        <v>49</v>
      </c>
      <c r="E28" s="28">
        <v>17000</v>
      </c>
      <c r="F28" s="111">
        <v>15296.79</v>
      </c>
      <c r="G28" s="112">
        <v>90</v>
      </c>
    </row>
    <row r="29" spans="1:7" s="115" customFormat="1" ht="36" customHeight="1">
      <c r="A29" s="59"/>
      <c r="B29" s="26"/>
      <c r="C29" s="26" t="s">
        <v>50</v>
      </c>
      <c r="D29" s="27" t="s">
        <v>51</v>
      </c>
      <c r="E29" s="28">
        <v>99000</v>
      </c>
      <c r="F29" s="111">
        <v>0</v>
      </c>
      <c r="G29" s="112">
        <v>0</v>
      </c>
    </row>
    <row r="30" spans="1:7" s="115" customFormat="1" ht="36" customHeight="1">
      <c r="A30" s="23"/>
      <c r="B30" s="23"/>
      <c r="C30" s="15" t="s">
        <v>53</v>
      </c>
      <c r="D30" s="16" t="s">
        <v>54</v>
      </c>
      <c r="E30" s="17">
        <v>2199500</v>
      </c>
      <c r="F30" s="109">
        <v>0</v>
      </c>
      <c r="G30" s="110">
        <v>0</v>
      </c>
    </row>
    <row r="31" spans="1:7" ht="14.25">
      <c r="A31" s="62">
        <v>700</v>
      </c>
      <c r="B31" s="62"/>
      <c r="C31" s="37"/>
      <c r="D31" s="38" t="s">
        <v>0</v>
      </c>
      <c r="E31" s="39">
        <v>62227</v>
      </c>
      <c r="F31" s="95">
        <f>F32</f>
        <v>34319.44</v>
      </c>
      <c r="G31" s="100">
        <f>G32</f>
        <v>55.2</v>
      </c>
    </row>
    <row r="32" spans="1:7" s="113" customFormat="1" ht="12.75">
      <c r="A32" s="56"/>
      <c r="B32" s="12">
        <v>70005</v>
      </c>
      <c r="C32" s="12"/>
      <c r="D32" s="13" t="s">
        <v>55</v>
      </c>
      <c r="E32" s="14">
        <v>62227</v>
      </c>
      <c r="F32" s="96">
        <f>SUM(F33:F36)</f>
        <v>34319.44</v>
      </c>
      <c r="G32" s="94">
        <v>55.2</v>
      </c>
    </row>
    <row r="33" spans="1:7" ht="24">
      <c r="A33" s="389"/>
      <c r="B33" s="390"/>
      <c r="C33" s="390" t="s">
        <v>56</v>
      </c>
      <c r="D33" s="391" t="s">
        <v>57</v>
      </c>
      <c r="E33" s="69">
        <v>677</v>
      </c>
      <c r="F33" s="97">
        <v>677.3</v>
      </c>
      <c r="G33" s="101">
        <v>100</v>
      </c>
    </row>
    <row r="34" spans="1:7" s="115" customFormat="1" ht="48">
      <c r="A34" s="390"/>
      <c r="B34" s="390"/>
      <c r="C34" s="390" t="s">
        <v>44</v>
      </c>
      <c r="D34" s="391" t="s">
        <v>45</v>
      </c>
      <c r="E34" s="69">
        <v>4800</v>
      </c>
      <c r="F34" s="97">
        <v>4800</v>
      </c>
      <c r="G34" s="101">
        <v>100</v>
      </c>
    </row>
    <row r="35" spans="1:7" s="115" customFormat="1" ht="36">
      <c r="A35" s="40"/>
      <c r="B35" s="40"/>
      <c r="C35" s="40" t="s">
        <v>26</v>
      </c>
      <c r="D35" s="41" t="s">
        <v>27</v>
      </c>
      <c r="E35" s="22">
        <v>28000</v>
      </c>
      <c r="F35" s="107">
        <v>13998</v>
      </c>
      <c r="G35" s="108">
        <v>50</v>
      </c>
    </row>
    <row r="36" spans="1:7" s="115" customFormat="1" ht="36">
      <c r="A36" s="42"/>
      <c r="B36" s="59"/>
      <c r="C36" s="26" t="s">
        <v>30</v>
      </c>
      <c r="D36" s="45" t="s">
        <v>31</v>
      </c>
      <c r="E36" s="17">
        <v>28750</v>
      </c>
      <c r="F36" s="109">
        <v>14844.14</v>
      </c>
      <c r="G36" s="110">
        <v>51.6</v>
      </c>
    </row>
    <row r="37" spans="1:7" ht="14.25">
      <c r="A37" s="63">
        <v>710</v>
      </c>
      <c r="B37" s="62"/>
      <c r="C37" s="37"/>
      <c r="D37" s="38" t="s">
        <v>6</v>
      </c>
      <c r="E37" s="46">
        <v>225160</v>
      </c>
      <c r="F37" s="95">
        <f>F38+F40+F42+F44</f>
        <v>117070</v>
      </c>
      <c r="G37" s="100">
        <v>52</v>
      </c>
    </row>
    <row r="38" spans="1:7" s="113" customFormat="1" ht="12.75">
      <c r="A38" s="387"/>
      <c r="B38" s="47" t="s">
        <v>58</v>
      </c>
      <c r="C38" s="47"/>
      <c r="D38" s="33" t="s">
        <v>59</v>
      </c>
      <c r="E38" s="34">
        <v>1100</v>
      </c>
      <c r="F38" s="96">
        <f>F39</f>
        <v>1100</v>
      </c>
      <c r="G38" s="94">
        <f>G39</f>
        <v>100</v>
      </c>
    </row>
    <row r="39" spans="1:7" s="115" customFormat="1" ht="36">
      <c r="A39" s="114"/>
      <c r="B39" s="9"/>
      <c r="C39" s="9" t="s">
        <v>60</v>
      </c>
      <c r="D39" s="10" t="s">
        <v>61</v>
      </c>
      <c r="E39" s="11">
        <v>1100</v>
      </c>
      <c r="F39" s="97">
        <v>1100</v>
      </c>
      <c r="G39" s="101">
        <v>100</v>
      </c>
    </row>
    <row r="40" spans="1:7" ht="12.75">
      <c r="A40" s="49"/>
      <c r="B40" s="47">
        <v>71013</v>
      </c>
      <c r="C40" s="47"/>
      <c r="D40" s="33" t="s">
        <v>62</v>
      </c>
      <c r="E40" s="34">
        <v>30000</v>
      </c>
      <c r="F40" s="96">
        <f>F41</f>
        <v>15000</v>
      </c>
      <c r="G40" s="94">
        <f>G41</f>
        <v>50</v>
      </c>
    </row>
    <row r="41" spans="1:7" s="115" customFormat="1" ht="36">
      <c r="A41" s="59"/>
      <c r="B41" s="15"/>
      <c r="C41" s="15" t="s">
        <v>26</v>
      </c>
      <c r="D41" s="16" t="s">
        <v>27</v>
      </c>
      <c r="E41" s="17">
        <v>30000</v>
      </c>
      <c r="F41" s="97">
        <v>15000</v>
      </c>
      <c r="G41" s="101">
        <v>50</v>
      </c>
    </row>
    <row r="42" spans="1:7" ht="12.75">
      <c r="A42" s="49"/>
      <c r="B42" s="12">
        <v>71014</v>
      </c>
      <c r="C42" s="12"/>
      <c r="D42" s="13" t="s">
        <v>63</v>
      </c>
      <c r="E42" s="48">
        <v>35000</v>
      </c>
      <c r="F42" s="96">
        <f>F43</f>
        <v>17502</v>
      </c>
      <c r="G42" s="94">
        <f>G43</f>
        <v>50</v>
      </c>
    </row>
    <row r="43" spans="1:7" s="115" customFormat="1" ht="36">
      <c r="A43" s="59"/>
      <c r="B43" s="15"/>
      <c r="C43" s="15" t="s">
        <v>26</v>
      </c>
      <c r="D43" s="16" t="s">
        <v>27</v>
      </c>
      <c r="E43" s="17">
        <v>35000</v>
      </c>
      <c r="F43" s="97">
        <v>17502</v>
      </c>
      <c r="G43" s="101">
        <v>50</v>
      </c>
    </row>
    <row r="44" spans="1:7" s="113" customFormat="1" ht="12.75">
      <c r="A44" s="49"/>
      <c r="B44" s="19">
        <v>71015</v>
      </c>
      <c r="C44" s="49"/>
      <c r="D44" s="50" t="s">
        <v>64</v>
      </c>
      <c r="E44" s="51">
        <v>159060</v>
      </c>
      <c r="F44" s="96">
        <f>SUM(F45:F48)</f>
        <v>83468</v>
      </c>
      <c r="G44" s="94">
        <v>52.5</v>
      </c>
    </row>
    <row r="45" spans="1:7" s="115" customFormat="1" ht="12">
      <c r="A45" s="59"/>
      <c r="B45" s="82"/>
      <c r="C45" s="40" t="s">
        <v>46</v>
      </c>
      <c r="D45" s="41" t="s">
        <v>47</v>
      </c>
      <c r="E45" s="22">
        <v>50</v>
      </c>
      <c r="F45" s="107">
        <v>0</v>
      </c>
      <c r="G45" s="108">
        <v>0</v>
      </c>
    </row>
    <row r="46" spans="1:7" s="115" customFormat="1" ht="36">
      <c r="A46" s="59"/>
      <c r="B46" s="83"/>
      <c r="C46" s="42" t="s">
        <v>26</v>
      </c>
      <c r="D46" s="43" t="s">
        <v>27</v>
      </c>
      <c r="E46" s="44">
        <v>155000</v>
      </c>
      <c r="F46" s="111">
        <v>83461</v>
      </c>
      <c r="G46" s="112">
        <v>53.9</v>
      </c>
    </row>
    <row r="47" spans="1:7" s="115" customFormat="1" ht="36">
      <c r="A47" s="59"/>
      <c r="B47" s="83"/>
      <c r="C47" s="52" t="s">
        <v>30</v>
      </c>
      <c r="D47" s="53" t="s">
        <v>67</v>
      </c>
      <c r="E47" s="25">
        <v>10</v>
      </c>
      <c r="F47" s="109">
        <v>7</v>
      </c>
      <c r="G47" s="110">
        <v>70</v>
      </c>
    </row>
    <row r="48" spans="1:7" s="115" customFormat="1" ht="36.75" customHeight="1">
      <c r="A48" s="59"/>
      <c r="B48" s="42"/>
      <c r="C48" s="42" t="s">
        <v>65</v>
      </c>
      <c r="D48" s="43" t="s">
        <v>66</v>
      </c>
      <c r="E48" s="44">
        <v>4000</v>
      </c>
      <c r="F48" s="111">
        <v>0</v>
      </c>
      <c r="G48" s="112">
        <v>0</v>
      </c>
    </row>
    <row r="49" spans="1:7" ht="14.25">
      <c r="A49" s="62">
        <v>750</v>
      </c>
      <c r="B49" s="62"/>
      <c r="C49" s="62"/>
      <c r="D49" s="72" t="s">
        <v>7</v>
      </c>
      <c r="E49" s="39">
        <f>E50+E53+E60+E62</f>
        <v>274492</v>
      </c>
      <c r="F49" s="95">
        <f>F50+F53+F60+F62</f>
        <v>126682.43000000001</v>
      </c>
      <c r="G49" s="100">
        <v>46.2</v>
      </c>
    </row>
    <row r="50" spans="1:7" s="113" customFormat="1" ht="14.25" customHeight="1">
      <c r="A50" s="56"/>
      <c r="B50" s="60">
        <v>75011</v>
      </c>
      <c r="C50" s="56"/>
      <c r="D50" s="57" t="s">
        <v>68</v>
      </c>
      <c r="E50" s="58">
        <v>95225</v>
      </c>
      <c r="F50" s="96">
        <f>SUM(F51:F52)</f>
        <v>51163</v>
      </c>
      <c r="G50" s="94">
        <v>53.7</v>
      </c>
    </row>
    <row r="51" spans="1:7" s="115" customFormat="1" ht="36">
      <c r="A51" s="42"/>
      <c r="B51" s="40"/>
      <c r="C51" s="40" t="s">
        <v>26</v>
      </c>
      <c r="D51" s="41" t="s">
        <v>69</v>
      </c>
      <c r="E51" s="22">
        <v>92229</v>
      </c>
      <c r="F51" s="107">
        <v>49665</v>
      </c>
      <c r="G51" s="108">
        <v>53.8</v>
      </c>
    </row>
    <row r="52" spans="1:7" s="115" customFormat="1" ht="36">
      <c r="A52" s="59"/>
      <c r="B52" s="52"/>
      <c r="C52" s="52" t="s">
        <v>70</v>
      </c>
      <c r="D52" s="53" t="s">
        <v>23</v>
      </c>
      <c r="E52" s="25">
        <v>2996</v>
      </c>
      <c r="F52" s="109">
        <v>1498</v>
      </c>
      <c r="G52" s="110">
        <v>50</v>
      </c>
    </row>
    <row r="53" spans="1:7" s="113" customFormat="1" ht="14.25" customHeight="1">
      <c r="A53" s="49"/>
      <c r="B53" s="75">
        <v>75020</v>
      </c>
      <c r="C53" s="12"/>
      <c r="D53" s="13" t="s">
        <v>71</v>
      </c>
      <c r="E53" s="14">
        <v>96267</v>
      </c>
      <c r="F53" s="96">
        <f>SUM(F54:F59)</f>
        <v>49485.270000000004</v>
      </c>
      <c r="G53" s="94">
        <v>51.4</v>
      </c>
    </row>
    <row r="54" spans="1:7" s="115" customFormat="1" ht="11.25" customHeight="1">
      <c r="A54" s="59"/>
      <c r="B54" s="59"/>
      <c r="C54" s="59" t="s">
        <v>42</v>
      </c>
      <c r="D54" s="45" t="s">
        <v>43</v>
      </c>
      <c r="E54" s="28">
        <v>1500</v>
      </c>
      <c r="F54" s="107">
        <v>1298</v>
      </c>
      <c r="G54" s="108">
        <v>86.5</v>
      </c>
    </row>
    <row r="55" spans="1:7" s="115" customFormat="1" ht="48">
      <c r="A55" s="59"/>
      <c r="B55" s="26"/>
      <c r="C55" s="26" t="s">
        <v>44</v>
      </c>
      <c r="D55" s="27" t="s">
        <v>45</v>
      </c>
      <c r="E55" s="28">
        <v>9500</v>
      </c>
      <c r="F55" s="111">
        <v>4026.38</v>
      </c>
      <c r="G55" s="112">
        <v>42.4</v>
      </c>
    </row>
    <row r="56" spans="1:7" s="115" customFormat="1" ht="12">
      <c r="A56" s="59"/>
      <c r="B56" s="59"/>
      <c r="C56" s="26" t="s">
        <v>72</v>
      </c>
      <c r="D56" s="27" t="s">
        <v>73</v>
      </c>
      <c r="E56" s="28">
        <v>1500</v>
      </c>
      <c r="F56" s="111">
        <v>300.08</v>
      </c>
      <c r="G56" s="112">
        <v>20</v>
      </c>
    </row>
    <row r="57" spans="1:7" s="115" customFormat="1" ht="12">
      <c r="A57" s="42"/>
      <c r="B57" s="59"/>
      <c r="C57" s="59" t="s">
        <v>38</v>
      </c>
      <c r="D57" s="45" t="s">
        <v>39</v>
      </c>
      <c r="E57" s="28">
        <v>13000</v>
      </c>
      <c r="F57" s="111">
        <v>5829.07</v>
      </c>
      <c r="G57" s="112">
        <v>44.8</v>
      </c>
    </row>
    <row r="58" spans="1:7" s="115" customFormat="1" ht="12">
      <c r="A58" s="59"/>
      <c r="B58" s="26"/>
      <c r="C58" s="26" t="s">
        <v>46</v>
      </c>
      <c r="D58" s="27" t="s">
        <v>47</v>
      </c>
      <c r="E58" s="28">
        <v>20000</v>
      </c>
      <c r="F58" s="111">
        <v>1530.37</v>
      </c>
      <c r="G58" s="112">
        <v>7.7</v>
      </c>
    </row>
    <row r="59" spans="1:7" s="115" customFormat="1" ht="12">
      <c r="A59" s="59"/>
      <c r="B59" s="26"/>
      <c r="C59" s="26" t="s">
        <v>48</v>
      </c>
      <c r="D59" s="27" t="s">
        <v>74</v>
      </c>
      <c r="E59" s="28">
        <v>50767</v>
      </c>
      <c r="F59" s="111">
        <v>36501.37</v>
      </c>
      <c r="G59" s="112">
        <v>71.9</v>
      </c>
    </row>
    <row r="60" spans="1:7" s="113" customFormat="1" ht="12.75">
      <c r="A60" s="49"/>
      <c r="B60" s="32" t="s">
        <v>165</v>
      </c>
      <c r="C60" s="47"/>
      <c r="D60" s="33" t="s">
        <v>75</v>
      </c>
      <c r="E60" s="34">
        <v>21500</v>
      </c>
      <c r="F60" s="96">
        <f>F61</f>
        <v>21500</v>
      </c>
      <c r="G60" s="94">
        <f>G61</f>
        <v>100</v>
      </c>
    </row>
    <row r="61" spans="1:7" s="115" customFormat="1" ht="36">
      <c r="A61" s="59"/>
      <c r="B61" s="26"/>
      <c r="C61" s="26" t="s">
        <v>26</v>
      </c>
      <c r="D61" s="27" t="s">
        <v>27</v>
      </c>
      <c r="E61" s="28">
        <v>21500</v>
      </c>
      <c r="F61" s="97">
        <v>21500</v>
      </c>
      <c r="G61" s="101">
        <v>100</v>
      </c>
    </row>
    <row r="62" spans="1:7" s="113" customFormat="1" ht="12.75" customHeight="1">
      <c r="A62" s="49"/>
      <c r="B62" s="47" t="s">
        <v>76</v>
      </c>
      <c r="C62" s="47"/>
      <c r="D62" s="33" t="s">
        <v>77</v>
      </c>
      <c r="E62" s="34">
        <v>61500</v>
      </c>
      <c r="F62" s="96">
        <f>SUM(F63:F64)</f>
        <v>4534.16</v>
      </c>
      <c r="G62" s="94">
        <v>7.4</v>
      </c>
    </row>
    <row r="63" spans="1:7" ht="12.75">
      <c r="A63" s="59"/>
      <c r="B63" s="26"/>
      <c r="C63" s="26" t="s">
        <v>72</v>
      </c>
      <c r="D63" s="27" t="s">
        <v>73</v>
      </c>
      <c r="E63" s="28">
        <v>52500</v>
      </c>
      <c r="F63" s="107">
        <v>1136.7</v>
      </c>
      <c r="G63" s="108">
        <v>2.2</v>
      </c>
    </row>
    <row r="64" spans="1:7" ht="12.75">
      <c r="A64" s="23"/>
      <c r="B64" s="15"/>
      <c r="C64" s="15" t="s">
        <v>38</v>
      </c>
      <c r="D64" s="16" t="s">
        <v>39</v>
      </c>
      <c r="E64" s="17">
        <v>9000</v>
      </c>
      <c r="F64" s="109">
        <v>3397.46</v>
      </c>
      <c r="G64" s="110">
        <v>37.8</v>
      </c>
    </row>
    <row r="65" spans="1:7" ht="28.5">
      <c r="A65" s="62">
        <v>754</v>
      </c>
      <c r="B65" s="37"/>
      <c r="C65" s="37"/>
      <c r="D65" s="38" t="s">
        <v>8</v>
      </c>
      <c r="E65" s="46">
        <v>3063214</v>
      </c>
      <c r="F65" s="95">
        <f>F66+F71+F73</f>
        <v>1984745.9</v>
      </c>
      <c r="G65" s="100">
        <v>64.8</v>
      </c>
    </row>
    <row r="66" spans="1:7" s="113" customFormat="1" ht="14.25" customHeight="1">
      <c r="A66" s="49"/>
      <c r="B66" s="56">
        <v>75411</v>
      </c>
      <c r="C66" s="60"/>
      <c r="D66" s="57" t="s">
        <v>78</v>
      </c>
      <c r="E66" s="58">
        <v>3060914</v>
      </c>
      <c r="F66" s="96">
        <f>SUM(F67:F70)</f>
        <v>1982445.9</v>
      </c>
      <c r="G66" s="94">
        <v>64.8</v>
      </c>
    </row>
    <row r="67" spans="1:7" s="115" customFormat="1" ht="12">
      <c r="A67" s="52"/>
      <c r="B67" s="390"/>
      <c r="C67" s="390" t="s">
        <v>46</v>
      </c>
      <c r="D67" s="68" t="s">
        <v>47</v>
      </c>
      <c r="E67" s="69">
        <v>100</v>
      </c>
      <c r="F67" s="97">
        <v>0</v>
      </c>
      <c r="G67" s="101">
        <v>0</v>
      </c>
    </row>
    <row r="68" spans="1:7" s="115" customFormat="1" ht="36">
      <c r="A68" s="40"/>
      <c r="B68" s="40"/>
      <c r="C68" s="20" t="s">
        <v>26</v>
      </c>
      <c r="D68" s="73" t="s">
        <v>27</v>
      </c>
      <c r="E68" s="22">
        <v>3015714</v>
      </c>
      <c r="F68" s="107">
        <v>1937424</v>
      </c>
      <c r="G68" s="108">
        <v>64.2</v>
      </c>
    </row>
    <row r="69" spans="1:7" s="115" customFormat="1" ht="36">
      <c r="A69" s="42"/>
      <c r="B69" s="42"/>
      <c r="C69" s="59" t="s">
        <v>30</v>
      </c>
      <c r="D69" s="27" t="s">
        <v>67</v>
      </c>
      <c r="E69" s="28">
        <v>100</v>
      </c>
      <c r="F69" s="111">
        <v>21.9</v>
      </c>
      <c r="G69" s="112">
        <v>21.9</v>
      </c>
    </row>
    <row r="70" spans="1:7" s="115" customFormat="1" ht="36.75" customHeight="1">
      <c r="A70" s="42"/>
      <c r="B70" s="42"/>
      <c r="C70" s="23" t="s">
        <v>53</v>
      </c>
      <c r="D70" s="27" t="s">
        <v>54</v>
      </c>
      <c r="E70" s="28">
        <v>45000</v>
      </c>
      <c r="F70" s="109">
        <v>45000</v>
      </c>
      <c r="G70" s="110">
        <v>100</v>
      </c>
    </row>
    <row r="71" spans="1:7" s="113" customFormat="1" ht="12.75">
      <c r="A71" s="49"/>
      <c r="B71" s="32" t="s">
        <v>79</v>
      </c>
      <c r="C71" s="32"/>
      <c r="D71" s="33" t="s">
        <v>80</v>
      </c>
      <c r="E71" s="34">
        <v>400</v>
      </c>
      <c r="F71" s="96">
        <f>F72</f>
        <v>400</v>
      </c>
      <c r="G71" s="94">
        <f>G72</f>
        <v>100</v>
      </c>
    </row>
    <row r="72" spans="1:7" ht="33" customHeight="1">
      <c r="A72" s="59"/>
      <c r="B72" s="15"/>
      <c r="C72" s="15" t="s">
        <v>26</v>
      </c>
      <c r="D72" s="16" t="s">
        <v>27</v>
      </c>
      <c r="E72" s="17">
        <v>400</v>
      </c>
      <c r="F72" s="97">
        <v>400</v>
      </c>
      <c r="G72" s="101">
        <v>100</v>
      </c>
    </row>
    <row r="73" spans="1:7" s="113" customFormat="1" ht="12.75">
      <c r="A73" s="49"/>
      <c r="B73" s="12" t="s">
        <v>81</v>
      </c>
      <c r="C73" s="12"/>
      <c r="D73" s="13" t="s">
        <v>82</v>
      </c>
      <c r="E73" s="14">
        <v>1900</v>
      </c>
      <c r="F73" s="96">
        <f>F74</f>
        <v>1900</v>
      </c>
      <c r="G73" s="94">
        <f>G74</f>
        <v>100</v>
      </c>
    </row>
    <row r="74" spans="1:7" ht="12.75" customHeight="1">
      <c r="A74" s="23"/>
      <c r="B74" s="15"/>
      <c r="C74" s="15" t="s">
        <v>83</v>
      </c>
      <c r="D74" s="16" t="s">
        <v>84</v>
      </c>
      <c r="E74" s="17">
        <v>1900</v>
      </c>
      <c r="F74" s="97">
        <v>1900</v>
      </c>
      <c r="G74" s="101">
        <v>100</v>
      </c>
    </row>
    <row r="75" spans="1:7" ht="57">
      <c r="A75" s="62">
        <v>756</v>
      </c>
      <c r="B75" s="37"/>
      <c r="C75" s="37"/>
      <c r="D75" s="38" t="s">
        <v>85</v>
      </c>
      <c r="E75" s="46">
        <v>4580904</v>
      </c>
      <c r="F75" s="95">
        <f>F76+F80</f>
        <v>1930545.0899999999</v>
      </c>
      <c r="G75" s="100">
        <v>42.1</v>
      </c>
    </row>
    <row r="76" spans="1:7" s="113" customFormat="1" ht="25.5" customHeight="1">
      <c r="A76" s="387"/>
      <c r="B76" s="32" t="s">
        <v>86</v>
      </c>
      <c r="C76" s="388"/>
      <c r="D76" s="33" t="s">
        <v>87</v>
      </c>
      <c r="E76" s="64">
        <v>1360531</v>
      </c>
      <c r="F76" s="96">
        <f>SUM(F77:F79)</f>
        <v>546940.63</v>
      </c>
      <c r="G76" s="94">
        <v>40.2</v>
      </c>
    </row>
    <row r="77" spans="1:7" s="115" customFormat="1" ht="12">
      <c r="A77" s="114"/>
      <c r="B77" s="20"/>
      <c r="C77" s="20" t="s">
        <v>88</v>
      </c>
      <c r="D77" s="27" t="s">
        <v>89</v>
      </c>
      <c r="E77" s="92">
        <v>1313531</v>
      </c>
      <c r="F77" s="107">
        <v>527278.5</v>
      </c>
      <c r="G77" s="108">
        <v>40.1</v>
      </c>
    </row>
    <row r="78" spans="1:7" s="115" customFormat="1" ht="25.5" customHeight="1">
      <c r="A78" s="114"/>
      <c r="B78" s="59"/>
      <c r="C78" s="26" t="s">
        <v>90</v>
      </c>
      <c r="D78" s="36" t="s">
        <v>91</v>
      </c>
      <c r="E78" s="93">
        <v>7000</v>
      </c>
      <c r="F78" s="111">
        <v>5227.13</v>
      </c>
      <c r="G78" s="112">
        <v>74.7</v>
      </c>
    </row>
    <row r="79" spans="1:7" s="115" customFormat="1" ht="12">
      <c r="A79" s="114"/>
      <c r="B79" s="385"/>
      <c r="C79" s="23" t="s">
        <v>92</v>
      </c>
      <c r="D79" s="24" t="s">
        <v>93</v>
      </c>
      <c r="E79" s="25">
        <v>40000</v>
      </c>
      <c r="F79" s="109">
        <v>14435</v>
      </c>
      <c r="G79" s="110">
        <v>36.1</v>
      </c>
    </row>
    <row r="80" spans="1:7" s="113" customFormat="1" ht="25.5">
      <c r="A80" s="49"/>
      <c r="B80" s="12">
        <v>75622</v>
      </c>
      <c r="C80" s="32"/>
      <c r="D80" s="13" t="s">
        <v>94</v>
      </c>
      <c r="E80" s="64">
        <v>3220373</v>
      </c>
      <c r="F80" s="96">
        <f>SUM(F81:F82)</f>
        <v>1383604.46</v>
      </c>
      <c r="G80" s="94">
        <v>43</v>
      </c>
    </row>
    <row r="81" spans="1:7" s="115" customFormat="1" ht="12">
      <c r="A81" s="59"/>
      <c r="B81" s="20"/>
      <c r="C81" s="26" t="s">
        <v>95</v>
      </c>
      <c r="D81" s="27" t="s">
        <v>96</v>
      </c>
      <c r="E81" s="28">
        <v>3163373</v>
      </c>
      <c r="F81" s="107">
        <v>1357715</v>
      </c>
      <c r="G81" s="108">
        <v>42.9</v>
      </c>
    </row>
    <row r="82" spans="1:7" s="115" customFormat="1" ht="12">
      <c r="A82" s="23"/>
      <c r="B82" s="15"/>
      <c r="C82" s="23" t="s">
        <v>97</v>
      </c>
      <c r="D82" s="66" t="s">
        <v>98</v>
      </c>
      <c r="E82" s="25">
        <v>57000</v>
      </c>
      <c r="F82" s="109">
        <v>25889.46</v>
      </c>
      <c r="G82" s="110">
        <v>45.4</v>
      </c>
    </row>
    <row r="83" spans="1:7" s="383" customFormat="1" ht="14.25">
      <c r="A83" s="65">
        <v>758</v>
      </c>
      <c r="B83" s="18"/>
      <c r="C83" s="18"/>
      <c r="D83" s="5" t="s">
        <v>9</v>
      </c>
      <c r="E83" s="6">
        <v>19210903</v>
      </c>
      <c r="F83" s="95">
        <f>F84+F86+F88+F90</f>
        <v>10241874</v>
      </c>
      <c r="G83" s="100">
        <v>53.3</v>
      </c>
    </row>
    <row r="84" spans="1:7" s="113" customFormat="1" ht="25.5">
      <c r="A84" s="430"/>
      <c r="B84" s="12">
        <v>75801</v>
      </c>
      <c r="C84" s="12"/>
      <c r="D84" s="13" t="s">
        <v>99</v>
      </c>
      <c r="E84" s="14">
        <v>13343582</v>
      </c>
      <c r="F84" s="96">
        <f>F85</f>
        <v>8108208</v>
      </c>
      <c r="G84" s="94">
        <f>G85</f>
        <v>60.8</v>
      </c>
    </row>
    <row r="85" spans="1:7" ht="12.75">
      <c r="A85" s="416"/>
      <c r="B85" s="15"/>
      <c r="C85" s="15" t="s">
        <v>100</v>
      </c>
      <c r="D85" s="16" t="s">
        <v>101</v>
      </c>
      <c r="E85" s="17">
        <v>13343582</v>
      </c>
      <c r="F85" s="97">
        <v>8108208</v>
      </c>
      <c r="G85" s="101">
        <v>60.8</v>
      </c>
    </row>
    <row r="86" spans="1:7" s="113" customFormat="1" ht="25.5">
      <c r="A86" s="416"/>
      <c r="B86" s="12" t="s">
        <v>167</v>
      </c>
      <c r="C86" s="12"/>
      <c r="D86" s="13" t="s">
        <v>169</v>
      </c>
      <c r="E86" s="14">
        <v>1600000</v>
      </c>
      <c r="F86" s="96">
        <f>F87</f>
        <v>0</v>
      </c>
      <c r="G86" s="94">
        <f>G87</f>
        <v>0</v>
      </c>
    </row>
    <row r="87" spans="1:7" ht="12" customHeight="1">
      <c r="A87" s="416"/>
      <c r="B87" s="67"/>
      <c r="C87" s="67" t="s">
        <v>168</v>
      </c>
      <c r="D87" s="68" t="s">
        <v>170</v>
      </c>
      <c r="E87" s="69">
        <v>1600000</v>
      </c>
      <c r="F87" s="97">
        <v>0</v>
      </c>
      <c r="G87" s="101">
        <v>0</v>
      </c>
    </row>
    <row r="88" spans="1:7" s="113" customFormat="1" ht="12.75" customHeight="1">
      <c r="A88" s="416"/>
      <c r="B88" s="12">
        <v>75803</v>
      </c>
      <c r="C88" s="12"/>
      <c r="D88" s="13" t="s">
        <v>102</v>
      </c>
      <c r="E88" s="14">
        <v>2822130</v>
      </c>
      <c r="F88" s="96">
        <f>F89</f>
        <v>1411068</v>
      </c>
      <c r="G88" s="94">
        <f>G89</f>
        <v>50</v>
      </c>
    </row>
    <row r="89" spans="1:7" ht="12.75">
      <c r="A89" s="59"/>
      <c r="B89" s="67"/>
      <c r="C89" s="67" t="s">
        <v>100</v>
      </c>
      <c r="D89" s="68" t="s">
        <v>101</v>
      </c>
      <c r="E89" s="69">
        <v>2822130</v>
      </c>
      <c r="F89" s="97">
        <v>1411068</v>
      </c>
      <c r="G89" s="101">
        <v>50</v>
      </c>
    </row>
    <row r="90" spans="1:7" ht="12.75">
      <c r="A90" s="49"/>
      <c r="B90" s="32" t="s">
        <v>103</v>
      </c>
      <c r="C90" s="32"/>
      <c r="D90" s="70" t="s">
        <v>104</v>
      </c>
      <c r="E90" s="64">
        <v>1445191</v>
      </c>
      <c r="F90" s="96">
        <f>F91</f>
        <v>722598</v>
      </c>
      <c r="G90" s="94"/>
    </row>
    <row r="91" spans="1:7" ht="12" customHeight="1">
      <c r="A91" s="84"/>
      <c r="B91" s="15"/>
      <c r="C91" s="15" t="s">
        <v>100</v>
      </c>
      <c r="D91" s="16" t="s">
        <v>101</v>
      </c>
      <c r="E91" s="17">
        <v>1445191</v>
      </c>
      <c r="F91" s="97">
        <v>722598</v>
      </c>
      <c r="G91" s="101">
        <v>50</v>
      </c>
    </row>
    <row r="92" spans="1:7" ht="14.25">
      <c r="A92" s="65">
        <v>801</v>
      </c>
      <c r="B92" s="18"/>
      <c r="C92" s="18"/>
      <c r="D92" s="5" t="s">
        <v>13</v>
      </c>
      <c r="E92" s="6">
        <f>E93+E95+E98+E103+E111</f>
        <v>503724</v>
      </c>
      <c r="F92" s="95">
        <f>F93+F95+F98+F103+F111</f>
        <v>182753.9</v>
      </c>
      <c r="G92" s="100">
        <v>36.3</v>
      </c>
    </row>
    <row r="93" spans="1:7" s="113" customFormat="1" ht="12.75" customHeight="1">
      <c r="A93" s="63"/>
      <c r="B93" s="47" t="s">
        <v>105</v>
      </c>
      <c r="C93" s="47"/>
      <c r="D93" s="33" t="s">
        <v>106</v>
      </c>
      <c r="E93" s="34">
        <v>30</v>
      </c>
      <c r="F93" s="96">
        <f>F94</f>
        <v>19</v>
      </c>
      <c r="G93" s="94">
        <f>G94</f>
        <v>63.3</v>
      </c>
    </row>
    <row r="94" spans="1:7" s="115" customFormat="1" ht="12.75" customHeight="1">
      <c r="A94" s="114"/>
      <c r="B94" s="15"/>
      <c r="C94" s="15" t="s">
        <v>48</v>
      </c>
      <c r="D94" s="16" t="s">
        <v>74</v>
      </c>
      <c r="E94" s="17">
        <v>30</v>
      </c>
      <c r="F94" s="97">
        <v>19</v>
      </c>
      <c r="G94" s="101">
        <v>63.3</v>
      </c>
    </row>
    <row r="95" spans="1:7" s="113" customFormat="1" ht="13.5" customHeight="1">
      <c r="A95" s="65"/>
      <c r="B95" s="12" t="s">
        <v>107</v>
      </c>
      <c r="C95" s="12"/>
      <c r="D95" s="13" t="s">
        <v>108</v>
      </c>
      <c r="E95" s="14">
        <v>510</v>
      </c>
      <c r="F95" s="96">
        <f>SUM(F96:F97)</f>
        <v>39</v>
      </c>
      <c r="G95" s="94">
        <f>SUM(G96:G97)</f>
        <v>65</v>
      </c>
    </row>
    <row r="96" spans="1:7" s="115" customFormat="1" ht="12" customHeight="1">
      <c r="A96" s="114"/>
      <c r="B96" s="83"/>
      <c r="C96" s="59" t="s">
        <v>46</v>
      </c>
      <c r="D96" s="36" t="s">
        <v>47</v>
      </c>
      <c r="E96" s="44">
        <v>450</v>
      </c>
      <c r="F96" s="107">
        <v>0</v>
      </c>
      <c r="G96" s="108">
        <v>0</v>
      </c>
    </row>
    <row r="97" spans="1:7" s="115" customFormat="1" ht="12" customHeight="1">
      <c r="A97" s="114"/>
      <c r="B97" s="77"/>
      <c r="C97" s="23" t="s">
        <v>48</v>
      </c>
      <c r="D97" s="16" t="s">
        <v>74</v>
      </c>
      <c r="E97" s="25">
        <v>60</v>
      </c>
      <c r="F97" s="109">
        <v>39</v>
      </c>
      <c r="G97" s="110">
        <v>65</v>
      </c>
    </row>
    <row r="98" spans="1:7" s="113" customFormat="1" ht="12.75" customHeight="1">
      <c r="A98" s="65"/>
      <c r="B98" s="47" t="s">
        <v>109</v>
      </c>
      <c r="C98" s="47"/>
      <c r="D98" s="33" t="s">
        <v>110</v>
      </c>
      <c r="E98" s="34">
        <v>6791</v>
      </c>
      <c r="F98" s="96">
        <f>SUM(F99:F102)</f>
        <v>5741.780000000001</v>
      </c>
      <c r="G98" s="94">
        <v>84.5</v>
      </c>
    </row>
    <row r="99" spans="1:7" s="115" customFormat="1" ht="12.75" customHeight="1">
      <c r="A99" s="116"/>
      <c r="B99" s="67"/>
      <c r="C99" s="67" t="s">
        <v>42</v>
      </c>
      <c r="D99" s="68" t="s">
        <v>171</v>
      </c>
      <c r="E99" s="69">
        <v>9</v>
      </c>
      <c r="F99" s="97">
        <v>9</v>
      </c>
      <c r="G99" s="101">
        <v>100</v>
      </c>
    </row>
    <row r="100" spans="1:7" s="115" customFormat="1" ht="48">
      <c r="A100" s="382"/>
      <c r="B100" s="82"/>
      <c r="C100" s="20" t="s">
        <v>44</v>
      </c>
      <c r="D100" s="21" t="s">
        <v>111</v>
      </c>
      <c r="E100" s="22">
        <v>200</v>
      </c>
      <c r="F100" s="107">
        <v>0</v>
      </c>
      <c r="G100" s="108">
        <v>0</v>
      </c>
    </row>
    <row r="101" spans="1:7" s="115" customFormat="1" ht="12.75" customHeight="1">
      <c r="A101" s="114"/>
      <c r="B101" s="83"/>
      <c r="C101" s="59" t="s">
        <v>72</v>
      </c>
      <c r="D101" s="36" t="s">
        <v>73</v>
      </c>
      <c r="E101" s="44">
        <v>1840</v>
      </c>
      <c r="F101" s="111">
        <v>867.22</v>
      </c>
      <c r="G101" s="112">
        <v>47.1</v>
      </c>
    </row>
    <row r="102" spans="1:7" s="115" customFormat="1" ht="12.75" customHeight="1">
      <c r="A102" s="114"/>
      <c r="B102" s="77"/>
      <c r="C102" s="23" t="s">
        <v>48</v>
      </c>
      <c r="D102" s="24" t="s">
        <v>74</v>
      </c>
      <c r="E102" s="25">
        <v>4742</v>
      </c>
      <c r="F102" s="109">
        <v>4865.56</v>
      </c>
      <c r="G102" s="110">
        <v>102.6</v>
      </c>
    </row>
    <row r="103" spans="1:7" ht="12.75" customHeight="1">
      <c r="A103" s="65"/>
      <c r="B103" s="19">
        <v>80130</v>
      </c>
      <c r="C103" s="49"/>
      <c r="D103" s="7" t="s">
        <v>112</v>
      </c>
      <c r="E103" s="8">
        <v>414806</v>
      </c>
      <c r="F103" s="96">
        <f>SUM(F104:F110)</f>
        <v>118221.04</v>
      </c>
      <c r="G103" s="94">
        <v>28.5</v>
      </c>
    </row>
    <row r="104" spans="1:7" s="115" customFormat="1" ht="12" customHeight="1">
      <c r="A104" s="81"/>
      <c r="B104" s="40"/>
      <c r="C104" s="40" t="s">
        <v>42</v>
      </c>
      <c r="D104" s="41" t="s">
        <v>43</v>
      </c>
      <c r="E104" s="22">
        <v>376</v>
      </c>
      <c r="F104" s="107">
        <v>402.84</v>
      </c>
      <c r="G104" s="108">
        <v>107.1</v>
      </c>
    </row>
    <row r="105" spans="1:7" s="115" customFormat="1" ht="48">
      <c r="A105" s="52"/>
      <c r="B105" s="52"/>
      <c r="C105" s="52" t="s">
        <v>44</v>
      </c>
      <c r="D105" s="53" t="s">
        <v>45</v>
      </c>
      <c r="E105" s="25">
        <v>62100</v>
      </c>
      <c r="F105" s="109">
        <v>43962.13</v>
      </c>
      <c r="G105" s="110">
        <v>70.8</v>
      </c>
    </row>
    <row r="106" spans="1:7" s="115" customFormat="1" ht="12">
      <c r="A106" s="40"/>
      <c r="B106" s="40"/>
      <c r="C106" s="40" t="s">
        <v>72</v>
      </c>
      <c r="D106" s="41" t="s">
        <v>73</v>
      </c>
      <c r="E106" s="22">
        <v>87600</v>
      </c>
      <c r="F106" s="107">
        <v>58398.57</v>
      </c>
      <c r="G106" s="108">
        <v>66.7</v>
      </c>
    </row>
    <row r="107" spans="1:7" s="115" customFormat="1" ht="12">
      <c r="A107" s="42"/>
      <c r="B107" s="42"/>
      <c r="C107" s="42" t="s">
        <v>46</v>
      </c>
      <c r="D107" s="43" t="s">
        <v>113</v>
      </c>
      <c r="E107" s="44">
        <v>10</v>
      </c>
      <c r="F107" s="111">
        <v>9.22</v>
      </c>
      <c r="G107" s="112">
        <v>92.2</v>
      </c>
    </row>
    <row r="108" spans="1:7" s="115" customFormat="1" ht="12">
      <c r="A108" s="42"/>
      <c r="B108" s="42"/>
      <c r="C108" s="42" t="s">
        <v>48</v>
      </c>
      <c r="D108" s="43" t="s">
        <v>74</v>
      </c>
      <c r="E108" s="44">
        <v>14720</v>
      </c>
      <c r="F108" s="111">
        <v>15448.28</v>
      </c>
      <c r="G108" s="112">
        <v>104.9</v>
      </c>
    </row>
    <row r="109" spans="1:7" s="115" customFormat="1" ht="36" customHeight="1">
      <c r="A109" s="42"/>
      <c r="B109" s="42"/>
      <c r="C109" s="42" t="s">
        <v>50</v>
      </c>
      <c r="D109" s="45" t="s">
        <v>172</v>
      </c>
      <c r="E109" s="44">
        <v>200000</v>
      </c>
      <c r="F109" s="111">
        <v>0</v>
      </c>
      <c r="G109" s="112">
        <v>0</v>
      </c>
    </row>
    <row r="110" spans="1:7" s="115" customFormat="1" ht="36" customHeight="1">
      <c r="A110" s="59"/>
      <c r="B110" s="59"/>
      <c r="C110" s="59" t="s">
        <v>53</v>
      </c>
      <c r="D110" s="45" t="s">
        <v>54</v>
      </c>
      <c r="E110" s="28">
        <v>50000</v>
      </c>
      <c r="F110" s="109">
        <v>0</v>
      </c>
      <c r="G110" s="110">
        <v>0</v>
      </c>
    </row>
    <row r="111" spans="1:7" s="113" customFormat="1" ht="25.5">
      <c r="A111" s="49"/>
      <c r="B111" s="32" t="s">
        <v>114</v>
      </c>
      <c r="C111" s="32"/>
      <c r="D111" s="70" t="s">
        <v>115</v>
      </c>
      <c r="E111" s="64">
        <v>81587</v>
      </c>
      <c r="F111" s="96">
        <f>SUM(F112:F116)</f>
        <v>58733.08</v>
      </c>
      <c r="G111" s="94">
        <v>72</v>
      </c>
    </row>
    <row r="112" spans="1:7" s="115" customFormat="1" ht="48">
      <c r="A112" s="59"/>
      <c r="B112" s="82"/>
      <c r="C112" s="40" t="s">
        <v>44</v>
      </c>
      <c r="D112" s="61" t="s">
        <v>116</v>
      </c>
      <c r="E112" s="28">
        <v>1000</v>
      </c>
      <c r="F112" s="107">
        <v>1250</v>
      </c>
      <c r="G112" s="108">
        <v>125</v>
      </c>
    </row>
    <row r="113" spans="1:7" s="115" customFormat="1" ht="12">
      <c r="A113" s="59"/>
      <c r="B113" s="83"/>
      <c r="C113" s="42" t="s">
        <v>72</v>
      </c>
      <c r="D113" s="45" t="s">
        <v>73</v>
      </c>
      <c r="E113" s="28">
        <v>54190</v>
      </c>
      <c r="F113" s="111">
        <v>38048</v>
      </c>
      <c r="G113" s="112">
        <v>70.2</v>
      </c>
    </row>
    <row r="114" spans="1:7" s="115" customFormat="1" ht="12">
      <c r="A114" s="59"/>
      <c r="B114" s="83"/>
      <c r="C114" s="42" t="s">
        <v>38</v>
      </c>
      <c r="D114" s="45" t="s">
        <v>117</v>
      </c>
      <c r="E114" s="28">
        <v>12000</v>
      </c>
      <c r="F114" s="111">
        <v>6385.65</v>
      </c>
      <c r="G114" s="112">
        <v>53.2</v>
      </c>
    </row>
    <row r="115" spans="1:7" s="115" customFormat="1" ht="12">
      <c r="A115" s="59"/>
      <c r="B115" s="83"/>
      <c r="C115" s="42" t="s">
        <v>48</v>
      </c>
      <c r="D115" s="45" t="s">
        <v>74</v>
      </c>
      <c r="E115" s="28">
        <v>3837</v>
      </c>
      <c r="F115" s="111">
        <v>3369.43</v>
      </c>
      <c r="G115" s="112">
        <v>87.8</v>
      </c>
    </row>
    <row r="116" spans="1:7" s="115" customFormat="1" ht="36">
      <c r="A116" s="23"/>
      <c r="B116" s="23"/>
      <c r="C116" s="23" t="s">
        <v>118</v>
      </c>
      <c r="D116" s="66" t="s">
        <v>119</v>
      </c>
      <c r="E116" s="17">
        <v>10560</v>
      </c>
      <c r="F116" s="109">
        <v>9680</v>
      </c>
      <c r="G116" s="110">
        <v>91.7</v>
      </c>
    </row>
    <row r="117" spans="1:7" ht="14.25">
      <c r="A117" s="62" t="s">
        <v>19</v>
      </c>
      <c r="B117" s="62"/>
      <c r="C117" s="62"/>
      <c r="D117" s="72" t="s">
        <v>20</v>
      </c>
      <c r="E117" s="39">
        <v>32200</v>
      </c>
      <c r="F117" s="95">
        <f>F118</f>
        <v>32200</v>
      </c>
      <c r="G117" s="100">
        <f>G118</f>
        <v>100</v>
      </c>
    </row>
    <row r="118" spans="1:7" s="113" customFormat="1" ht="12.75">
      <c r="A118" s="85"/>
      <c r="B118" s="32" t="s">
        <v>120</v>
      </c>
      <c r="C118" s="47"/>
      <c r="D118" s="33" t="s">
        <v>121</v>
      </c>
      <c r="E118" s="64">
        <v>32200</v>
      </c>
      <c r="F118" s="96">
        <f>SUM(F119:F120)</f>
        <v>32200</v>
      </c>
      <c r="G118" s="94">
        <v>100</v>
      </c>
    </row>
    <row r="119" spans="1:7" s="115" customFormat="1" ht="48">
      <c r="A119" s="59"/>
      <c r="B119" s="42"/>
      <c r="C119" s="59" t="s">
        <v>122</v>
      </c>
      <c r="D119" s="61" t="s">
        <v>123</v>
      </c>
      <c r="E119" s="71">
        <v>24150</v>
      </c>
      <c r="F119" s="107">
        <v>24150</v>
      </c>
      <c r="G119" s="108">
        <v>100</v>
      </c>
    </row>
    <row r="120" spans="1:7" s="115" customFormat="1" ht="48">
      <c r="A120" s="42"/>
      <c r="B120" s="52"/>
      <c r="C120" s="23" t="s">
        <v>124</v>
      </c>
      <c r="D120" s="24" t="s">
        <v>123</v>
      </c>
      <c r="E120" s="44">
        <v>8050</v>
      </c>
      <c r="F120" s="109">
        <v>8050</v>
      </c>
      <c r="G120" s="110">
        <v>100</v>
      </c>
    </row>
    <row r="121" spans="1:7" ht="14.25">
      <c r="A121" s="62" t="s">
        <v>125</v>
      </c>
      <c r="B121" s="62"/>
      <c r="C121" s="18"/>
      <c r="D121" s="5" t="s">
        <v>10</v>
      </c>
      <c r="E121" s="39">
        <v>1209462</v>
      </c>
      <c r="F121" s="95">
        <f>F122+F125</f>
        <v>705016.96</v>
      </c>
      <c r="G121" s="100">
        <v>58.3</v>
      </c>
    </row>
    <row r="122" spans="1:7" s="113" customFormat="1" ht="12.75">
      <c r="A122" s="387"/>
      <c r="B122" s="32" t="s">
        <v>126</v>
      </c>
      <c r="C122" s="47"/>
      <c r="D122" s="33" t="s">
        <v>127</v>
      </c>
      <c r="E122" s="34">
        <v>221462</v>
      </c>
      <c r="F122" s="96">
        <f>SUM(F123:F124)</f>
        <v>211832.96000000002</v>
      </c>
      <c r="G122" s="94">
        <v>95.6</v>
      </c>
    </row>
    <row r="123" spans="1:7" s="115" customFormat="1" ht="36" customHeight="1">
      <c r="A123" s="114"/>
      <c r="B123" s="523"/>
      <c r="C123" s="20" t="s">
        <v>53</v>
      </c>
      <c r="D123" s="73" t="s">
        <v>54</v>
      </c>
      <c r="E123" s="71">
        <v>74902</v>
      </c>
      <c r="F123" s="107">
        <v>74901.33</v>
      </c>
      <c r="G123" s="108">
        <v>100</v>
      </c>
    </row>
    <row r="124" spans="1:7" s="115" customFormat="1" ht="26.25" customHeight="1">
      <c r="A124" s="114"/>
      <c r="B124" s="524"/>
      <c r="C124" s="23" t="s">
        <v>128</v>
      </c>
      <c r="D124" s="16" t="s">
        <v>52</v>
      </c>
      <c r="E124" s="17">
        <v>146560</v>
      </c>
      <c r="F124" s="109">
        <v>136931.63</v>
      </c>
      <c r="G124" s="110">
        <v>93.4</v>
      </c>
    </row>
    <row r="125" spans="1:7" ht="38.25">
      <c r="A125" s="65"/>
      <c r="B125" s="12">
        <v>85156</v>
      </c>
      <c r="C125" s="12"/>
      <c r="D125" s="33" t="s">
        <v>129</v>
      </c>
      <c r="E125" s="17">
        <v>988000</v>
      </c>
      <c r="F125" s="96">
        <f>F126</f>
        <v>493184</v>
      </c>
      <c r="G125" s="94">
        <f>G126</f>
        <v>49.9</v>
      </c>
    </row>
    <row r="126" spans="1:7" ht="36">
      <c r="A126" s="54"/>
      <c r="B126" s="26"/>
      <c r="C126" s="26" t="s">
        <v>26</v>
      </c>
      <c r="D126" s="27" t="s">
        <v>27</v>
      </c>
      <c r="E126" s="34">
        <v>988000</v>
      </c>
      <c r="F126" s="96">
        <v>493184</v>
      </c>
      <c r="G126" s="94">
        <v>49.9</v>
      </c>
    </row>
    <row r="127" spans="1:7" s="118" customFormat="1" ht="15">
      <c r="A127" s="54" t="s">
        <v>16</v>
      </c>
      <c r="B127" s="37"/>
      <c r="C127" s="37"/>
      <c r="D127" s="38" t="s">
        <v>17</v>
      </c>
      <c r="E127" s="117">
        <v>1157863</v>
      </c>
      <c r="F127" s="95">
        <f>F128+F130+F136+F140+F142+F146</f>
        <v>596710.0999999999</v>
      </c>
      <c r="G127" s="100">
        <v>51.5</v>
      </c>
    </row>
    <row r="128" spans="1:7" s="113" customFormat="1" ht="12.75">
      <c r="A128" s="387" t="s">
        <v>130</v>
      </c>
      <c r="B128" s="12" t="s">
        <v>131</v>
      </c>
      <c r="C128" s="12"/>
      <c r="D128" s="13" t="s">
        <v>132</v>
      </c>
      <c r="E128" s="34">
        <v>111672</v>
      </c>
      <c r="F128" s="96">
        <f>F129</f>
        <v>49792</v>
      </c>
      <c r="G128" s="94">
        <f>G129</f>
        <v>44.6</v>
      </c>
    </row>
    <row r="129" spans="1:7" s="115" customFormat="1" ht="36">
      <c r="A129" s="59"/>
      <c r="B129" s="15"/>
      <c r="C129" s="15" t="s">
        <v>118</v>
      </c>
      <c r="D129" s="16" t="s">
        <v>133</v>
      </c>
      <c r="E129" s="17">
        <v>111672</v>
      </c>
      <c r="F129" s="97">
        <v>49792</v>
      </c>
      <c r="G129" s="101">
        <v>44.6</v>
      </c>
    </row>
    <row r="130" spans="1:7" s="113" customFormat="1" ht="12.75">
      <c r="A130" s="49"/>
      <c r="B130" s="19" t="s">
        <v>134</v>
      </c>
      <c r="C130" s="19"/>
      <c r="D130" s="7" t="s">
        <v>135</v>
      </c>
      <c r="E130" s="14">
        <v>644030</v>
      </c>
      <c r="F130" s="96">
        <f>SUM(F131:F135)</f>
        <v>354069.62</v>
      </c>
      <c r="G130" s="94">
        <v>55</v>
      </c>
    </row>
    <row r="131" spans="1:7" s="115" customFormat="1" ht="12" customHeight="1">
      <c r="A131" s="59"/>
      <c r="B131" s="40"/>
      <c r="C131" s="40" t="s">
        <v>72</v>
      </c>
      <c r="D131" s="61" t="s">
        <v>73</v>
      </c>
      <c r="E131" s="28">
        <v>253500</v>
      </c>
      <c r="F131" s="107">
        <v>144953.03</v>
      </c>
      <c r="G131" s="108">
        <v>57.2</v>
      </c>
    </row>
    <row r="132" spans="1:7" s="115" customFormat="1" ht="12">
      <c r="A132" s="42"/>
      <c r="B132" s="42"/>
      <c r="C132" s="42" t="s">
        <v>46</v>
      </c>
      <c r="D132" s="45" t="s">
        <v>47</v>
      </c>
      <c r="E132" s="44">
        <v>100</v>
      </c>
      <c r="F132" s="111">
        <v>0</v>
      </c>
      <c r="G132" s="112">
        <v>0</v>
      </c>
    </row>
    <row r="133" spans="1:7" s="115" customFormat="1" ht="12">
      <c r="A133" s="42"/>
      <c r="B133" s="59"/>
      <c r="C133" s="59" t="s">
        <v>48</v>
      </c>
      <c r="D133" s="45" t="s">
        <v>49</v>
      </c>
      <c r="E133" s="44">
        <v>14710</v>
      </c>
      <c r="F133" s="111">
        <v>9517.59</v>
      </c>
      <c r="G133" s="112">
        <v>64.7</v>
      </c>
    </row>
    <row r="134" spans="1:7" s="115" customFormat="1" ht="24">
      <c r="A134" s="59"/>
      <c r="B134" s="42"/>
      <c r="C134" s="42" t="s">
        <v>136</v>
      </c>
      <c r="D134" s="45" t="s">
        <v>137</v>
      </c>
      <c r="E134" s="44">
        <v>372600</v>
      </c>
      <c r="F134" s="111">
        <v>198299</v>
      </c>
      <c r="G134" s="112">
        <v>53.2</v>
      </c>
    </row>
    <row r="135" spans="1:7" s="115" customFormat="1" ht="36">
      <c r="A135" s="42"/>
      <c r="B135" s="42"/>
      <c r="C135" s="42" t="s">
        <v>60</v>
      </c>
      <c r="D135" s="45" t="s">
        <v>61</v>
      </c>
      <c r="E135" s="44">
        <v>3120</v>
      </c>
      <c r="F135" s="109">
        <v>1300</v>
      </c>
      <c r="G135" s="110">
        <v>41.7</v>
      </c>
    </row>
    <row r="136" spans="1:7" ht="12.75">
      <c r="A136" s="42"/>
      <c r="B136" s="74" t="s">
        <v>138</v>
      </c>
      <c r="C136" s="74"/>
      <c r="D136" s="70" t="s">
        <v>139</v>
      </c>
      <c r="E136" s="69">
        <v>306150</v>
      </c>
      <c r="F136" s="96">
        <f>SUM(F137:F139)</f>
        <v>149565.59</v>
      </c>
      <c r="G136" s="94">
        <v>48.7</v>
      </c>
    </row>
    <row r="137" spans="1:7" s="115" customFormat="1" ht="12">
      <c r="A137" s="52"/>
      <c r="B137" s="52"/>
      <c r="C137" s="390" t="s">
        <v>48</v>
      </c>
      <c r="D137" s="407" t="s">
        <v>49</v>
      </c>
      <c r="E137" s="69"/>
      <c r="F137" s="97">
        <v>330.57</v>
      </c>
      <c r="G137" s="101"/>
    </row>
    <row r="138" spans="1:7" s="115" customFormat="1" ht="36">
      <c r="A138" s="40"/>
      <c r="B138" s="40"/>
      <c r="C138" s="20" t="s">
        <v>26</v>
      </c>
      <c r="D138" s="21" t="s">
        <v>140</v>
      </c>
      <c r="E138" s="22">
        <v>306000</v>
      </c>
      <c r="F138" s="107">
        <v>149100</v>
      </c>
      <c r="G138" s="108">
        <v>48.7</v>
      </c>
    </row>
    <row r="139" spans="1:7" s="115" customFormat="1" ht="36">
      <c r="A139" s="42"/>
      <c r="B139" s="42"/>
      <c r="C139" s="23" t="s">
        <v>30</v>
      </c>
      <c r="D139" s="16" t="s">
        <v>67</v>
      </c>
      <c r="E139" s="25">
        <v>150</v>
      </c>
      <c r="F139" s="109">
        <v>135.02</v>
      </c>
      <c r="G139" s="110">
        <v>90</v>
      </c>
    </row>
    <row r="140" spans="1:7" ht="12.75">
      <c r="A140" s="59"/>
      <c r="B140" s="32" t="s">
        <v>141</v>
      </c>
      <c r="C140" s="75"/>
      <c r="D140" s="76" t="s">
        <v>142</v>
      </c>
      <c r="E140" s="25">
        <v>63146</v>
      </c>
      <c r="F140" s="96">
        <f>F141</f>
        <v>31573.2</v>
      </c>
      <c r="G140" s="94">
        <f>G141</f>
        <v>50</v>
      </c>
    </row>
    <row r="141" spans="1:7" s="115" customFormat="1" ht="36">
      <c r="A141" s="59"/>
      <c r="B141" s="67"/>
      <c r="C141" s="67" t="s">
        <v>118</v>
      </c>
      <c r="D141" s="68" t="s">
        <v>133</v>
      </c>
      <c r="E141" s="44">
        <v>63146</v>
      </c>
      <c r="F141" s="97">
        <v>31573.2</v>
      </c>
      <c r="G141" s="101">
        <v>50</v>
      </c>
    </row>
    <row r="142" spans="1:7" ht="12.75">
      <c r="A142" s="42"/>
      <c r="B142" s="56" t="s">
        <v>143</v>
      </c>
      <c r="C142" s="60"/>
      <c r="D142" s="57" t="s">
        <v>144</v>
      </c>
      <c r="E142" s="69">
        <v>1510</v>
      </c>
      <c r="F142" s="96">
        <f>SUM(F143:F145)</f>
        <v>1460</v>
      </c>
      <c r="G142" s="94">
        <v>96.7</v>
      </c>
    </row>
    <row r="143" spans="1:7" s="115" customFormat="1" ht="12">
      <c r="A143" s="59"/>
      <c r="B143" s="20"/>
      <c r="C143" s="40" t="s">
        <v>46</v>
      </c>
      <c r="D143" s="61" t="s">
        <v>47</v>
      </c>
      <c r="E143" s="71">
        <v>50</v>
      </c>
      <c r="F143" s="107">
        <v>0</v>
      </c>
      <c r="G143" s="108">
        <v>0</v>
      </c>
    </row>
    <row r="144" spans="1:7" s="115" customFormat="1" ht="12">
      <c r="A144" s="42"/>
      <c r="B144" s="59"/>
      <c r="C144" s="59" t="s">
        <v>48</v>
      </c>
      <c r="D144" s="45" t="s">
        <v>49</v>
      </c>
      <c r="E144" s="28">
        <v>60</v>
      </c>
      <c r="F144" s="111">
        <v>60</v>
      </c>
      <c r="G144" s="112">
        <v>100</v>
      </c>
    </row>
    <row r="145" spans="1:7" s="115" customFormat="1" ht="24">
      <c r="A145" s="42"/>
      <c r="B145" s="23"/>
      <c r="C145" s="23" t="s">
        <v>136</v>
      </c>
      <c r="D145" s="66" t="s">
        <v>145</v>
      </c>
      <c r="E145" s="28">
        <v>1400</v>
      </c>
      <c r="F145" s="109">
        <v>1400</v>
      </c>
      <c r="G145" s="110">
        <v>100</v>
      </c>
    </row>
    <row r="146" spans="1:7" ht="25.5">
      <c r="A146" s="59"/>
      <c r="B146" s="75" t="s">
        <v>146</v>
      </c>
      <c r="C146" s="12"/>
      <c r="D146" s="76" t="s">
        <v>147</v>
      </c>
      <c r="E146" s="69">
        <v>31355</v>
      </c>
      <c r="F146" s="96">
        <f>SUM(F147:F148)</f>
        <v>10249.689999999999</v>
      </c>
      <c r="G146" s="94">
        <v>32.7</v>
      </c>
    </row>
    <row r="147" spans="1:7" s="115" customFormat="1" ht="12">
      <c r="A147" s="59"/>
      <c r="B147" s="59"/>
      <c r="C147" s="40" t="s">
        <v>48</v>
      </c>
      <c r="D147" s="61" t="s">
        <v>49</v>
      </c>
      <c r="E147" s="22">
        <v>7355</v>
      </c>
      <c r="F147" s="107">
        <v>4249.69</v>
      </c>
      <c r="G147" s="108">
        <v>57.8</v>
      </c>
    </row>
    <row r="148" spans="1:7" s="115" customFormat="1" ht="36">
      <c r="A148" s="23"/>
      <c r="B148" s="15"/>
      <c r="C148" s="23" t="s">
        <v>60</v>
      </c>
      <c r="D148" s="66" t="s">
        <v>61</v>
      </c>
      <c r="E148" s="25">
        <v>24000</v>
      </c>
      <c r="F148" s="109">
        <v>6000</v>
      </c>
      <c r="G148" s="110">
        <v>25</v>
      </c>
    </row>
    <row r="149" spans="1:7" s="118" customFormat="1" ht="28.5">
      <c r="A149" s="54" t="s">
        <v>148</v>
      </c>
      <c r="B149" s="18"/>
      <c r="C149" s="18"/>
      <c r="D149" s="5" t="s">
        <v>18</v>
      </c>
      <c r="E149" s="55">
        <v>291200</v>
      </c>
      <c r="F149" s="95">
        <f>F150+F152+F154</f>
        <v>148470</v>
      </c>
      <c r="G149" s="100">
        <v>51</v>
      </c>
    </row>
    <row r="150" spans="1:7" ht="14.25">
      <c r="A150" s="65"/>
      <c r="B150" s="47">
        <v>85321</v>
      </c>
      <c r="C150" s="47"/>
      <c r="D150" s="33" t="s">
        <v>149</v>
      </c>
      <c r="E150" s="14">
        <v>62000</v>
      </c>
      <c r="F150" s="96">
        <f>F151</f>
        <v>32957</v>
      </c>
      <c r="G150" s="94">
        <f>G151</f>
        <v>53.2</v>
      </c>
    </row>
    <row r="151" spans="1:7" s="115" customFormat="1" ht="36">
      <c r="A151" s="59"/>
      <c r="B151" s="77"/>
      <c r="C151" s="23" t="s">
        <v>26</v>
      </c>
      <c r="D151" s="68" t="s">
        <v>27</v>
      </c>
      <c r="E151" s="69">
        <v>62000</v>
      </c>
      <c r="F151" s="97">
        <v>32957</v>
      </c>
      <c r="G151" s="101">
        <v>53.2</v>
      </c>
    </row>
    <row r="152" spans="1:7" ht="25.5">
      <c r="A152" s="59"/>
      <c r="B152" s="47" t="s">
        <v>150</v>
      </c>
      <c r="C152" s="47"/>
      <c r="D152" s="33" t="s">
        <v>151</v>
      </c>
      <c r="E152" s="69">
        <v>10000</v>
      </c>
      <c r="F152" s="96">
        <f>F153</f>
        <v>4963</v>
      </c>
      <c r="G152" s="94">
        <f>G153</f>
        <v>49.6</v>
      </c>
    </row>
    <row r="153" spans="1:7" s="115" customFormat="1" ht="12">
      <c r="A153" s="59"/>
      <c r="B153" s="67"/>
      <c r="C153" s="9" t="s">
        <v>48</v>
      </c>
      <c r="D153" s="10" t="s">
        <v>74</v>
      </c>
      <c r="E153" s="69">
        <v>10000</v>
      </c>
      <c r="F153" s="97">
        <v>4963</v>
      </c>
      <c r="G153" s="101">
        <v>49.6</v>
      </c>
    </row>
    <row r="154" spans="1:7" ht="12.75">
      <c r="A154" s="59"/>
      <c r="B154" s="32" t="s">
        <v>152</v>
      </c>
      <c r="C154" s="47"/>
      <c r="D154" s="33" t="s">
        <v>153</v>
      </c>
      <c r="E154" s="69">
        <v>219200</v>
      </c>
      <c r="F154" s="96">
        <f>SUM(F155:F157)</f>
        <v>110550</v>
      </c>
      <c r="G154" s="94">
        <v>50.4</v>
      </c>
    </row>
    <row r="155" spans="1:7" s="115" customFormat="1" ht="12">
      <c r="A155" s="59"/>
      <c r="B155" s="82"/>
      <c r="C155" s="40" t="s">
        <v>46</v>
      </c>
      <c r="D155" s="41" t="s">
        <v>47</v>
      </c>
      <c r="E155" s="22">
        <v>100</v>
      </c>
      <c r="F155" s="107">
        <v>0</v>
      </c>
      <c r="G155" s="108">
        <v>0</v>
      </c>
    </row>
    <row r="156" spans="1:7" s="115" customFormat="1" ht="12">
      <c r="A156" s="59"/>
      <c r="B156" s="83"/>
      <c r="C156" s="42" t="s">
        <v>48</v>
      </c>
      <c r="D156" s="43" t="s">
        <v>49</v>
      </c>
      <c r="E156" s="44">
        <v>9000</v>
      </c>
      <c r="F156" s="111">
        <v>5550</v>
      </c>
      <c r="G156" s="112">
        <v>61.7</v>
      </c>
    </row>
    <row r="157" spans="1:7" s="115" customFormat="1" ht="48">
      <c r="A157" s="23"/>
      <c r="B157" s="77"/>
      <c r="C157" s="52" t="s">
        <v>154</v>
      </c>
      <c r="D157" s="53" t="s">
        <v>155</v>
      </c>
      <c r="E157" s="25">
        <v>210100</v>
      </c>
      <c r="F157" s="109">
        <v>105000</v>
      </c>
      <c r="G157" s="110">
        <v>49.9</v>
      </c>
    </row>
    <row r="158" spans="1:7" s="118" customFormat="1" ht="15">
      <c r="A158" s="54" t="s">
        <v>14</v>
      </c>
      <c r="B158" s="54"/>
      <c r="C158" s="18"/>
      <c r="D158" s="5" t="s">
        <v>15</v>
      </c>
      <c r="E158" s="55">
        <v>354099</v>
      </c>
      <c r="F158" s="95">
        <f>F159+F164+F166</f>
        <v>253952.77</v>
      </c>
      <c r="G158" s="100">
        <v>71.7</v>
      </c>
    </row>
    <row r="159" spans="1:7" s="113" customFormat="1" ht="12.75">
      <c r="A159" s="386"/>
      <c r="B159" s="32" t="s">
        <v>156</v>
      </c>
      <c r="C159" s="32"/>
      <c r="D159" s="70" t="s">
        <v>157</v>
      </c>
      <c r="E159" s="48">
        <v>104698</v>
      </c>
      <c r="F159" s="96">
        <f>SUM(F160:F163)</f>
        <v>4603.17</v>
      </c>
      <c r="G159" s="94">
        <v>4.4</v>
      </c>
    </row>
    <row r="160" spans="1:7" s="115" customFormat="1" ht="48">
      <c r="A160" s="114"/>
      <c r="B160" s="40"/>
      <c r="C160" s="20" t="s">
        <v>44</v>
      </c>
      <c r="D160" s="21" t="s">
        <v>158</v>
      </c>
      <c r="E160" s="22">
        <v>900</v>
      </c>
      <c r="F160" s="107">
        <v>900</v>
      </c>
      <c r="G160" s="108">
        <v>100</v>
      </c>
    </row>
    <row r="161" spans="1:7" s="115" customFormat="1" ht="12">
      <c r="A161" s="88"/>
      <c r="B161" s="42"/>
      <c r="C161" s="59" t="s">
        <v>72</v>
      </c>
      <c r="D161" s="36" t="s">
        <v>159</v>
      </c>
      <c r="E161" s="44">
        <v>500</v>
      </c>
      <c r="F161" s="111">
        <v>396.12</v>
      </c>
      <c r="G161" s="112">
        <v>79.2</v>
      </c>
    </row>
    <row r="162" spans="1:7" s="115" customFormat="1" ht="12">
      <c r="A162" s="392"/>
      <c r="B162" s="52"/>
      <c r="C162" s="23" t="s">
        <v>48</v>
      </c>
      <c r="D162" s="24" t="s">
        <v>74</v>
      </c>
      <c r="E162" s="25">
        <v>3298</v>
      </c>
      <c r="F162" s="109">
        <v>3307.05</v>
      </c>
      <c r="G162" s="110">
        <v>100.3</v>
      </c>
    </row>
    <row r="163" spans="1:7" s="115" customFormat="1" ht="36">
      <c r="A163" s="384"/>
      <c r="B163" s="67"/>
      <c r="C163" s="35" t="s">
        <v>173</v>
      </c>
      <c r="D163" s="21" t="s">
        <v>174</v>
      </c>
      <c r="E163" s="22">
        <v>100000</v>
      </c>
      <c r="F163" s="97">
        <v>0</v>
      </c>
      <c r="G163" s="101">
        <v>0</v>
      </c>
    </row>
    <row r="164" spans="1:7" s="113" customFormat="1" ht="25.5">
      <c r="A164" s="119"/>
      <c r="B164" s="32" t="s">
        <v>160</v>
      </c>
      <c r="C164" s="47"/>
      <c r="D164" s="33" t="s">
        <v>161</v>
      </c>
      <c r="E164" s="64">
        <v>6251</v>
      </c>
      <c r="F164" s="96">
        <f>F165</f>
        <v>6199.6</v>
      </c>
      <c r="G164" s="94">
        <f>G165</f>
        <v>99.2</v>
      </c>
    </row>
    <row r="165" spans="1:7" s="115" customFormat="1" ht="12">
      <c r="A165" s="114"/>
      <c r="B165" s="15"/>
      <c r="C165" s="15" t="s">
        <v>48</v>
      </c>
      <c r="D165" s="16" t="s">
        <v>74</v>
      </c>
      <c r="E165" s="11">
        <v>6251</v>
      </c>
      <c r="F165" s="97">
        <v>6199.6</v>
      </c>
      <c r="G165" s="101">
        <v>99.2</v>
      </c>
    </row>
    <row r="166" spans="1:7" s="113" customFormat="1" ht="12.75">
      <c r="A166" s="386"/>
      <c r="B166" s="32" t="s">
        <v>162</v>
      </c>
      <c r="C166" s="32"/>
      <c r="D166" s="70" t="s">
        <v>163</v>
      </c>
      <c r="E166" s="64">
        <v>243150</v>
      </c>
      <c r="F166" s="96">
        <f>SUM(F167:F169)</f>
        <v>243150</v>
      </c>
      <c r="G166" s="94">
        <v>100</v>
      </c>
    </row>
    <row r="167" spans="1:7" s="115" customFormat="1" ht="36">
      <c r="A167" s="88"/>
      <c r="B167" s="20"/>
      <c r="C167" s="20" t="s">
        <v>136</v>
      </c>
      <c r="D167" s="61" t="s">
        <v>61</v>
      </c>
      <c r="E167" s="22">
        <v>4800</v>
      </c>
      <c r="F167" s="107">
        <v>4800</v>
      </c>
      <c r="G167" s="108">
        <v>100</v>
      </c>
    </row>
    <row r="168" spans="1:7" s="115" customFormat="1" ht="48">
      <c r="A168" s="392"/>
      <c r="B168" s="23"/>
      <c r="C168" s="23" t="s">
        <v>122</v>
      </c>
      <c r="D168" s="24" t="s">
        <v>123</v>
      </c>
      <c r="E168" s="25">
        <v>161697</v>
      </c>
      <c r="F168" s="109">
        <v>161696.64</v>
      </c>
      <c r="G168" s="110">
        <v>100</v>
      </c>
    </row>
    <row r="169" spans="1:7" s="115" customFormat="1" ht="48">
      <c r="A169" s="408"/>
      <c r="B169" s="67"/>
      <c r="C169" s="67" t="s">
        <v>124</v>
      </c>
      <c r="D169" s="10" t="s">
        <v>123</v>
      </c>
      <c r="E169" s="69">
        <v>76653</v>
      </c>
      <c r="F169" s="97">
        <v>76653.36</v>
      </c>
      <c r="G169" s="101">
        <v>100</v>
      </c>
    </row>
    <row r="170" spans="1:7" s="118" customFormat="1" ht="15">
      <c r="A170" s="54" t="s">
        <v>175</v>
      </c>
      <c r="B170" s="54"/>
      <c r="C170" s="18"/>
      <c r="D170" s="5" t="s">
        <v>166</v>
      </c>
      <c r="E170" s="39">
        <v>10000</v>
      </c>
      <c r="F170" s="95">
        <f>F171</f>
        <v>5000</v>
      </c>
      <c r="G170" s="100">
        <f>G171</f>
        <v>50</v>
      </c>
    </row>
    <row r="171" spans="1:7" s="113" customFormat="1" ht="12.75">
      <c r="A171" s="386"/>
      <c r="B171" s="32" t="s">
        <v>176</v>
      </c>
      <c r="C171" s="32"/>
      <c r="D171" s="70" t="s">
        <v>82</v>
      </c>
      <c r="E171" s="48">
        <v>10000</v>
      </c>
      <c r="F171" s="96">
        <f>F172</f>
        <v>5000</v>
      </c>
      <c r="G171" s="94">
        <f>G172</f>
        <v>50</v>
      </c>
    </row>
    <row r="172" spans="1:7" s="115" customFormat="1" ht="24">
      <c r="A172" s="114"/>
      <c r="B172" s="40"/>
      <c r="C172" s="20" t="s">
        <v>36</v>
      </c>
      <c r="D172" s="21" t="s">
        <v>177</v>
      </c>
      <c r="E172" s="22">
        <v>10000</v>
      </c>
      <c r="F172" s="97">
        <v>5000</v>
      </c>
      <c r="G172" s="101">
        <v>50</v>
      </c>
    </row>
    <row r="173" spans="1:7" ht="14.25">
      <c r="A173" s="491" t="s">
        <v>164</v>
      </c>
      <c r="B173" s="492"/>
      <c r="C173" s="492"/>
      <c r="D173" s="428"/>
      <c r="E173" s="39">
        <v>33757374</v>
      </c>
      <c r="F173" s="95">
        <f>F11+F16+F20+F23+F31+F37+F49+F65+F75+F83+F92+F117+F121+F127+F149+F158+F170</f>
        <v>16637297.37</v>
      </c>
      <c r="G173" s="100">
        <v>49.3</v>
      </c>
    </row>
    <row r="174" spans="5:7" ht="12.75">
      <c r="E174" s="89"/>
      <c r="F174" s="98"/>
      <c r="G174" s="103"/>
    </row>
    <row r="175" spans="5:7" ht="12.75">
      <c r="E175" s="89"/>
      <c r="F175" s="98"/>
      <c r="G175" s="103"/>
    </row>
    <row r="176" spans="5:7" ht="12.75">
      <c r="E176" s="89"/>
      <c r="F176" s="98"/>
      <c r="G176" s="103"/>
    </row>
    <row r="177" spans="5:7" ht="12.75">
      <c r="E177" s="89"/>
      <c r="F177" s="98"/>
      <c r="G177" s="103"/>
    </row>
    <row r="178" spans="5:7" ht="12.75">
      <c r="E178" s="89"/>
      <c r="F178" s="98"/>
      <c r="G178" s="103"/>
    </row>
    <row r="179" spans="5:7" ht="12.75">
      <c r="E179" s="89"/>
      <c r="F179" s="98"/>
      <c r="G179" s="103"/>
    </row>
    <row r="180" spans="5:7" ht="12.75">
      <c r="E180" s="89"/>
      <c r="F180" s="98"/>
      <c r="G180" s="103"/>
    </row>
    <row r="181" spans="5:7" ht="12.75">
      <c r="E181" s="89"/>
      <c r="F181" s="98"/>
      <c r="G181" s="103"/>
    </row>
    <row r="182" spans="5:7" ht="12.75">
      <c r="E182" s="89"/>
      <c r="F182" s="98"/>
      <c r="G182" s="103"/>
    </row>
    <row r="183" spans="5:7" ht="12.75">
      <c r="E183" s="89"/>
      <c r="F183" s="98"/>
      <c r="G183" s="103"/>
    </row>
    <row r="184" spans="5:7" ht="12.75">
      <c r="E184" s="89"/>
      <c r="F184" s="98"/>
      <c r="G184" s="103"/>
    </row>
    <row r="185" spans="5:7" ht="12.75">
      <c r="E185" s="89"/>
      <c r="F185" s="98"/>
      <c r="G185" s="103"/>
    </row>
    <row r="186" spans="5:7" ht="12.75">
      <c r="E186" s="89"/>
      <c r="F186" s="98"/>
      <c r="G186" s="103"/>
    </row>
    <row r="187" spans="5:7" ht="12.75">
      <c r="E187" s="89"/>
      <c r="F187" s="98"/>
      <c r="G187" s="103"/>
    </row>
    <row r="188" spans="5:7" ht="12.75">
      <c r="E188" s="89"/>
      <c r="F188" s="98"/>
      <c r="G188" s="103"/>
    </row>
    <row r="189" spans="5:7" ht="12.75">
      <c r="E189" s="89"/>
      <c r="F189" s="98"/>
      <c r="G189" s="103"/>
    </row>
    <row r="190" spans="5:7" ht="12.75">
      <c r="E190" s="89"/>
      <c r="F190" s="98"/>
      <c r="G190" s="103"/>
    </row>
    <row r="191" spans="5:7" ht="12.75">
      <c r="E191" s="89"/>
      <c r="F191" s="98"/>
      <c r="G191" s="103"/>
    </row>
    <row r="192" spans="5:7" ht="12.75">
      <c r="E192" s="89"/>
      <c r="F192" s="98"/>
      <c r="G192" s="103"/>
    </row>
    <row r="193" spans="5:7" ht="12.75">
      <c r="E193" s="89"/>
      <c r="F193" s="98"/>
      <c r="G193" s="103"/>
    </row>
    <row r="194" spans="5:7" ht="12.75">
      <c r="E194" s="89"/>
      <c r="F194" s="98"/>
      <c r="G194" s="103"/>
    </row>
    <row r="195" spans="5:7" ht="12.75">
      <c r="E195" s="89"/>
      <c r="F195" s="98"/>
      <c r="G195" s="103"/>
    </row>
    <row r="196" spans="5:7" ht="12.75">
      <c r="E196" s="89"/>
      <c r="F196" s="98"/>
      <c r="G196" s="103"/>
    </row>
    <row r="197" spans="5:7" ht="12.75">
      <c r="E197" s="89"/>
      <c r="F197" s="98"/>
      <c r="G197" s="103"/>
    </row>
    <row r="198" spans="5:7" ht="12.75">
      <c r="E198" s="89"/>
      <c r="F198" s="98"/>
      <c r="G198" s="103"/>
    </row>
    <row r="199" spans="5:7" ht="12.75">
      <c r="E199" s="89"/>
      <c r="F199" s="98"/>
      <c r="G199" s="103"/>
    </row>
    <row r="200" spans="5:7" ht="12.75">
      <c r="E200" s="89"/>
      <c r="F200" s="98"/>
      <c r="G200" s="103"/>
    </row>
    <row r="201" spans="5:7" ht="12.75">
      <c r="E201" s="89"/>
      <c r="F201" s="98"/>
      <c r="G201" s="103"/>
    </row>
    <row r="202" spans="5:7" ht="12.75">
      <c r="E202" s="89"/>
      <c r="F202" s="98"/>
      <c r="G202" s="103"/>
    </row>
    <row r="203" spans="5:7" ht="12.75">
      <c r="E203" s="89"/>
      <c r="F203" s="98"/>
      <c r="G203" s="103"/>
    </row>
    <row r="204" spans="5:7" ht="12.75">
      <c r="E204" s="89"/>
      <c r="F204" s="98"/>
      <c r="G204" s="103"/>
    </row>
    <row r="205" spans="5:7" ht="12.75">
      <c r="E205" s="89"/>
      <c r="F205" s="98"/>
      <c r="G205" s="103"/>
    </row>
    <row r="206" spans="5:7" ht="12.75">
      <c r="E206" s="89"/>
      <c r="F206" s="98"/>
      <c r="G206" s="103"/>
    </row>
    <row r="207" spans="5:7" ht="12.75">
      <c r="E207" s="89"/>
      <c r="F207" s="98"/>
      <c r="G207" s="103"/>
    </row>
    <row r="208" spans="5:7" ht="12.75">
      <c r="E208" s="89"/>
      <c r="F208" s="98"/>
      <c r="G208" s="103"/>
    </row>
    <row r="209" spans="5:7" ht="12.75">
      <c r="E209" s="89"/>
      <c r="F209" s="98"/>
      <c r="G209" s="103"/>
    </row>
    <row r="210" spans="5:7" ht="12.75">
      <c r="E210" s="89"/>
      <c r="F210" s="98"/>
      <c r="G210" s="103"/>
    </row>
    <row r="211" spans="5:7" ht="12.75">
      <c r="E211" s="89"/>
      <c r="F211" s="98"/>
      <c r="G211" s="103"/>
    </row>
    <row r="212" spans="5:7" ht="12.75">
      <c r="E212" s="89"/>
      <c r="F212" s="98"/>
      <c r="G212" s="103"/>
    </row>
    <row r="213" spans="5:7" ht="12.75">
      <c r="E213" s="89"/>
      <c r="F213" s="98"/>
      <c r="G213" s="103"/>
    </row>
    <row r="214" spans="5:7" ht="12.75">
      <c r="E214" s="89"/>
      <c r="F214" s="98"/>
      <c r="G214" s="103"/>
    </row>
    <row r="215" spans="5:7" ht="12.75">
      <c r="E215" s="89"/>
      <c r="F215" s="98"/>
      <c r="G215" s="103"/>
    </row>
    <row r="216" spans="5:7" ht="12.75">
      <c r="E216" s="89"/>
      <c r="F216" s="98"/>
      <c r="G216" s="103"/>
    </row>
    <row r="217" spans="5:7" ht="12.75">
      <c r="E217" s="89"/>
      <c r="F217" s="98"/>
      <c r="G217" s="103"/>
    </row>
    <row r="218" spans="5:7" ht="12.75">
      <c r="E218" s="89"/>
      <c r="F218" s="98"/>
      <c r="G218" s="103"/>
    </row>
    <row r="219" spans="5:7" ht="12.75">
      <c r="E219" s="89"/>
      <c r="F219" s="98"/>
      <c r="G219" s="103"/>
    </row>
    <row r="220" spans="5:7" ht="12.75">
      <c r="E220" s="89"/>
      <c r="F220" s="98"/>
      <c r="G220" s="103"/>
    </row>
    <row r="221" spans="5:7" ht="12.75">
      <c r="E221" s="89"/>
      <c r="F221" s="98"/>
      <c r="G221" s="103"/>
    </row>
    <row r="222" spans="5:7" ht="12.75">
      <c r="E222" s="89"/>
      <c r="F222" s="98"/>
      <c r="G222" s="103"/>
    </row>
    <row r="223" spans="5:7" ht="12.75">
      <c r="E223" s="89"/>
      <c r="F223" s="98"/>
      <c r="G223" s="103"/>
    </row>
    <row r="224" spans="5:7" ht="12.75">
      <c r="E224" s="89"/>
      <c r="F224" s="98"/>
      <c r="G224" s="103"/>
    </row>
    <row r="225" spans="5:7" ht="12.75">
      <c r="E225" s="89"/>
      <c r="F225" s="98"/>
      <c r="G225" s="103"/>
    </row>
    <row r="226" spans="5:7" ht="12.75">
      <c r="E226" s="89"/>
      <c r="F226" s="98"/>
      <c r="G226" s="103"/>
    </row>
    <row r="227" spans="5:7" ht="12.75">
      <c r="E227" s="89"/>
      <c r="F227" s="98"/>
      <c r="G227" s="103"/>
    </row>
    <row r="228" spans="5:7" ht="12.75">
      <c r="E228" s="89"/>
      <c r="F228" s="98"/>
      <c r="G228" s="103"/>
    </row>
    <row r="229" spans="5:7" ht="12.75">
      <c r="E229" s="89"/>
      <c r="F229" s="98"/>
      <c r="G229" s="103"/>
    </row>
    <row r="230" spans="5:7" ht="12.75">
      <c r="E230" s="89"/>
      <c r="F230" s="98"/>
      <c r="G230" s="103"/>
    </row>
    <row r="231" spans="5:7" ht="12.75">
      <c r="E231" s="89"/>
      <c r="F231" s="98"/>
      <c r="G231" s="103"/>
    </row>
    <row r="232" spans="6:7" ht="12.75">
      <c r="F232" s="98"/>
      <c r="G232" s="103"/>
    </row>
    <row r="233" spans="6:7" ht="12.75">
      <c r="F233" s="98"/>
      <c r="G233" s="103"/>
    </row>
    <row r="234" spans="6:7" ht="12.75">
      <c r="F234" s="98"/>
      <c r="G234" s="103"/>
    </row>
    <row r="235" spans="6:7" ht="12.75">
      <c r="F235" s="98"/>
      <c r="G235" s="98"/>
    </row>
    <row r="236" spans="6:7" ht="12.75">
      <c r="F236" s="98"/>
      <c r="G236" s="98"/>
    </row>
    <row r="237" spans="6:7" ht="12.75">
      <c r="F237" s="98"/>
      <c r="G237" s="98"/>
    </row>
    <row r="238" spans="6:7" ht="12.75">
      <c r="F238" s="98"/>
      <c r="G238" s="98"/>
    </row>
    <row r="239" spans="6:7" ht="12.75">
      <c r="F239" s="98"/>
      <c r="G239" s="98"/>
    </row>
    <row r="240" spans="6:7" ht="12.75">
      <c r="F240" s="98"/>
      <c r="G240" s="98"/>
    </row>
    <row r="241" spans="6:7" ht="12.75">
      <c r="F241" s="98"/>
      <c r="G241" s="98"/>
    </row>
    <row r="242" spans="6:7" ht="12.75">
      <c r="F242" s="98"/>
      <c r="G242" s="98"/>
    </row>
    <row r="243" spans="6:7" ht="12.75">
      <c r="F243" s="98"/>
      <c r="G243" s="98"/>
    </row>
    <row r="244" spans="6:7" ht="12.75">
      <c r="F244" s="98"/>
      <c r="G244" s="98"/>
    </row>
    <row r="245" spans="6:7" ht="12.75">
      <c r="F245" s="98"/>
      <c r="G245" s="98"/>
    </row>
    <row r="246" spans="6:7" ht="12.75">
      <c r="F246" s="98"/>
      <c r="G246" s="98"/>
    </row>
    <row r="247" spans="6:7" ht="12.75">
      <c r="F247" s="98"/>
      <c r="G247" s="98"/>
    </row>
    <row r="248" spans="6:7" ht="12.75">
      <c r="F248" s="98"/>
      <c r="G248" s="98"/>
    </row>
    <row r="249" spans="6:7" ht="12.75">
      <c r="F249" s="98"/>
      <c r="G249" s="98"/>
    </row>
    <row r="250" spans="6:7" ht="12.75">
      <c r="F250" s="98"/>
      <c r="G250" s="98"/>
    </row>
    <row r="251" spans="6:7" ht="12.75">
      <c r="F251" s="98"/>
      <c r="G251" s="98"/>
    </row>
    <row r="252" spans="6:7" ht="12.75">
      <c r="F252" s="98"/>
      <c r="G252" s="98"/>
    </row>
    <row r="253" spans="6:7" ht="12.75">
      <c r="F253" s="98"/>
      <c r="G253" s="98"/>
    </row>
    <row r="254" spans="6:7" ht="12.75">
      <c r="F254" s="98"/>
      <c r="G254" s="98"/>
    </row>
    <row r="255" spans="6:7" ht="12.75">
      <c r="F255" s="98"/>
      <c r="G255" s="98"/>
    </row>
    <row r="256" spans="6:7" ht="12.75">
      <c r="F256" s="98"/>
      <c r="G256" s="98"/>
    </row>
    <row r="257" spans="6:7" ht="12.75">
      <c r="F257" s="98"/>
      <c r="G257" s="98"/>
    </row>
    <row r="258" spans="6:7" ht="12.75">
      <c r="F258" s="98"/>
      <c r="G258" s="98"/>
    </row>
    <row r="259" spans="6:7" ht="12.75">
      <c r="F259" s="98"/>
      <c r="G259" s="98"/>
    </row>
    <row r="260" spans="6:7" ht="12.75">
      <c r="F260" s="98"/>
      <c r="G260" s="98"/>
    </row>
    <row r="261" spans="6:7" ht="12.75">
      <c r="F261" s="98"/>
      <c r="G261" s="98"/>
    </row>
    <row r="262" spans="6:7" ht="12.75">
      <c r="F262" s="98"/>
      <c r="G262" s="98"/>
    </row>
    <row r="263" spans="6:7" ht="12.75">
      <c r="F263" s="98"/>
      <c r="G263" s="98"/>
    </row>
    <row r="264" spans="6:7" ht="12.75">
      <c r="F264" s="98"/>
      <c r="G264" s="98"/>
    </row>
    <row r="265" spans="6:7" ht="12.75">
      <c r="F265" s="98"/>
      <c r="G265" s="98"/>
    </row>
    <row r="266" spans="6:7" ht="12.75">
      <c r="F266" s="98"/>
      <c r="G266" s="98"/>
    </row>
    <row r="267" spans="6:7" ht="12.75">
      <c r="F267" s="98"/>
      <c r="G267" s="98"/>
    </row>
    <row r="268" spans="6:7" ht="12.75">
      <c r="F268" s="98"/>
      <c r="G268" s="98"/>
    </row>
    <row r="269" spans="6:7" ht="12.75">
      <c r="F269" s="98"/>
      <c r="G269" s="98"/>
    </row>
    <row r="270" spans="6:7" ht="12.75">
      <c r="F270" s="98"/>
      <c r="G270" s="98"/>
    </row>
    <row r="271" spans="6:7" ht="12.75">
      <c r="F271" s="98"/>
      <c r="G271" s="98"/>
    </row>
    <row r="272" spans="6:7" ht="12.75">
      <c r="F272" s="98"/>
      <c r="G272" s="98"/>
    </row>
    <row r="273" spans="6:7" ht="12.75">
      <c r="F273" s="98"/>
      <c r="G273" s="98"/>
    </row>
    <row r="274" spans="6:7" ht="12.75">
      <c r="F274" s="98"/>
      <c r="G274" s="98"/>
    </row>
    <row r="275" spans="6:7" ht="12.75">
      <c r="F275" s="98"/>
      <c r="G275" s="98"/>
    </row>
    <row r="276" spans="6:7" ht="12.75">
      <c r="F276" s="98"/>
      <c r="G276" s="98"/>
    </row>
    <row r="277" spans="6:7" ht="12.75">
      <c r="F277" s="98"/>
      <c r="G277" s="98"/>
    </row>
    <row r="278" spans="6:7" ht="12.75">
      <c r="F278" s="98"/>
      <c r="G278" s="98"/>
    </row>
    <row r="279" spans="6:7" ht="12.75">
      <c r="F279" s="98"/>
      <c r="G279" s="98"/>
    </row>
    <row r="280" spans="6:7" ht="12.75">
      <c r="F280" s="98"/>
      <c r="G280" s="98"/>
    </row>
    <row r="281" spans="6:7" ht="12.75">
      <c r="F281" s="98"/>
      <c r="G281" s="98"/>
    </row>
    <row r="282" spans="6:7" ht="12.75">
      <c r="F282" s="98"/>
      <c r="G282" s="98"/>
    </row>
    <row r="283" spans="6:7" ht="12.75">
      <c r="F283" s="98"/>
      <c r="G283" s="98"/>
    </row>
    <row r="284" spans="6:7" ht="12.75">
      <c r="F284" s="98"/>
      <c r="G284" s="98"/>
    </row>
    <row r="285" spans="6:7" ht="12.75">
      <c r="F285" s="98"/>
      <c r="G285" s="98"/>
    </row>
    <row r="286" spans="6:7" ht="12.75">
      <c r="F286" s="98"/>
      <c r="G286" s="98"/>
    </row>
    <row r="287" spans="6:7" ht="12.75">
      <c r="F287" s="98"/>
      <c r="G287" s="98"/>
    </row>
    <row r="288" spans="6:7" ht="12.75">
      <c r="F288" s="98"/>
      <c r="G288" s="98"/>
    </row>
    <row r="289" spans="6:7" ht="12.75">
      <c r="F289" s="98"/>
      <c r="G289" s="98"/>
    </row>
    <row r="290" spans="6:7" ht="12.75">
      <c r="F290" s="98"/>
      <c r="G290" s="98"/>
    </row>
    <row r="291" spans="6:7" ht="12.75">
      <c r="F291" s="98"/>
      <c r="G291" s="98"/>
    </row>
    <row r="292" spans="6:7" ht="12.75">
      <c r="F292" s="98"/>
      <c r="G292" s="98"/>
    </row>
    <row r="293" spans="6:7" ht="12.75">
      <c r="F293" s="98"/>
      <c r="G293" s="98"/>
    </row>
    <row r="294" spans="6:7" ht="12.75">
      <c r="F294" s="98"/>
      <c r="G294" s="98"/>
    </row>
    <row r="295" spans="6:7" ht="12.75">
      <c r="F295" s="98"/>
      <c r="G295" s="98"/>
    </row>
    <row r="296" spans="6:7" ht="12.75">
      <c r="F296" s="98"/>
      <c r="G296" s="98"/>
    </row>
    <row r="297" spans="6:7" ht="12.75">
      <c r="F297" s="98"/>
      <c r="G297" s="98"/>
    </row>
    <row r="298" spans="6:7" ht="12.75">
      <c r="F298" s="98"/>
      <c r="G298" s="98"/>
    </row>
    <row r="299" spans="6:7" ht="12.75">
      <c r="F299" s="98"/>
      <c r="G299" s="98"/>
    </row>
    <row r="300" spans="6:7" ht="12.75">
      <c r="F300" s="98"/>
      <c r="G300" s="98"/>
    </row>
    <row r="301" spans="6:7" ht="12.75">
      <c r="F301" s="98"/>
      <c r="G301" s="98"/>
    </row>
    <row r="302" spans="6:7" ht="12.75">
      <c r="F302" s="98"/>
      <c r="G302" s="98"/>
    </row>
    <row r="303" spans="6:7" ht="12.75">
      <c r="F303" s="98"/>
      <c r="G303" s="98"/>
    </row>
    <row r="304" spans="6:7" ht="12.75">
      <c r="F304" s="98"/>
      <c r="G304" s="98"/>
    </row>
    <row r="305" spans="6:7" ht="12.75">
      <c r="F305" s="98"/>
      <c r="G305" s="98"/>
    </row>
    <row r="306" spans="6:7" ht="12.75">
      <c r="F306" s="98"/>
      <c r="G306" s="98"/>
    </row>
    <row r="307" spans="6:7" ht="12.75">
      <c r="F307" s="98"/>
      <c r="G307" s="98"/>
    </row>
    <row r="308" spans="6:7" ht="12.75">
      <c r="F308" s="98"/>
      <c r="G308" s="98"/>
    </row>
    <row r="309" spans="6:7" ht="12.75">
      <c r="F309" s="98"/>
      <c r="G309" s="98"/>
    </row>
    <row r="310" spans="6:7" ht="12.75">
      <c r="F310" s="98"/>
      <c r="G310" s="98"/>
    </row>
    <row r="311" spans="6:7" ht="12.75">
      <c r="F311" s="98"/>
      <c r="G311" s="98"/>
    </row>
    <row r="312" spans="6:7" ht="12.75">
      <c r="F312" s="98"/>
      <c r="G312" s="98"/>
    </row>
    <row r="313" spans="6:7" ht="12.75">
      <c r="F313" s="98"/>
      <c r="G313" s="98"/>
    </row>
    <row r="314" spans="6:7" ht="12.75">
      <c r="F314" s="98"/>
      <c r="G314" s="98"/>
    </row>
    <row r="315" spans="6:7" ht="12.75">
      <c r="F315" s="98"/>
      <c r="G315" s="98"/>
    </row>
    <row r="316" spans="6:7" ht="12.75">
      <c r="F316" s="98"/>
      <c r="G316" s="98"/>
    </row>
    <row r="317" spans="6:7" ht="12.75">
      <c r="F317" s="98"/>
      <c r="G317" s="98"/>
    </row>
    <row r="318" spans="6:7" ht="12.75">
      <c r="F318" s="98"/>
      <c r="G318" s="98"/>
    </row>
    <row r="319" spans="6:7" ht="12.75">
      <c r="F319" s="98"/>
      <c r="G319" s="98"/>
    </row>
    <row r="320" spans="6:7" ht="12.75">
      <c r="F320" s="98"/>
      <c r="G320" s="98"/>
    </row>
    <row r="321" spans="6:7" ht="12.75">
      <c r="F321" s="98"/>
      <c r="G321" s="98"/>
    </row>
    <row r="322" spans="6:7" ht="12.75">
      <c r="F322" s="98"/>
      <c r="G322" s="98"/>
    </row>
    <row r="323" spans="6:7" ht="12.75">
      <c r="F323" s="98"/>
      <c r="G323" s="98"/>
    </row>
    <row r="324" spans="6:7" ht="12.75">
      <c r="F324" s="98"/>
      <c r="G324" s="98"/>
    </row>
    <row r="325" spans="6:7" ht="12.75">
      <c r="F325" s="98"/>
      <c r="G325" s="98"/>
    </row>
    <row r="326" spans="6:7" ht="12.75">
      <c r="F326" s="98"/>
      <c r="G326" s="98"/>
    </row>
    <row r="327" spans="6:7" ht="12.75">
      <c r="F327" s="98"/>
      <c r="G327" s="98"/>
    </row>
    <row r="328" spans="6:7" ht="12.75">
      <c r="F328" s="98"/>
      <c r="G328" s="98"/>
    </row>
    <row r="329" spans="6:7" ht="12.75">
      <c r="F329" s="98"/>
      <c r="G329" s="98"/>
    </row>
    <row r="330" spans="6:7" ht="12.75">
      <c r="F330" s="98"/>
      <c r="G330" s="98"/>
    </row>
    <row r="331" spans="6:7" ht="12.75">
      <c r="F331" s="98"/>
      <c r="G331" s="98"/>
    </row>
    <row r="332" spans="6:7" ht="12.75">
      <c r="F332" s="98"/>
      <c r="G332" s="98"/>
    </row>
    <row r="333" spans="6:7" ht="12.75">
      <c r="F333" s="98"/>
      <c r="G333" s="98"/>
    </row>
    <row r="334" spans="6:7" ht="12.75">
      <c r="F334" s="98"/>
      <c r="G334" s="98"/>
    </row>
    <row r="335" spans="6:7" ht="12.75">
      <c r="F335" s="98"/>
      <c r="G335" s="98"/>
    </row>
    <row r="336" spans="6:7" ht="12.75">
      <c r="F336" s="98"/>
      <c r="G336" s="98"/>
    </row>
    <row r="337" spans="6:7" ht="12.75">
      <c r="F337" s="98"/>
      <c r="G337" s="98"/>
    </row>
    <row r="338" spans="6:7" ht="12.75">
      <c r="F338" s="98"/>
      <c r="G338" s="98"/>
    </row>
    <row r="339" spans="6:7" ht="12.75">
      <c r="F339" s="98"/>
      <c r="G339" s="98"/>
    </row>
    <row r="340" spans="6:7" ht="12.75">
      <c r="F340" s="98"/>
      <c r="G340" s="98"/>
    </row>
    <row r="341" spans="6:7" ht="12.75">
      <c r="F341" s="98"/>
      <c r="G341" s="98"/>
    </row>
    <row r="342" spans="6:7" ht="12.75">
      <c r="F342" s="98"/>
      <c r="G342" s="98"/>
    </row>
    <row r="343" spans="6:7" ht="12.75">
      <c r="F343" s="98"/>
      <c r="G343" s="98"/>
    </row>
    <row r="344" spans="6:7" ht="12.75">
      <c r="F344" s="98"/>
      <c r="G344" s="98"/>
    </row>
    <row r="345" spans="6:7" ht="12.75">
      <c r="F345" s="98"/>
      <c r="G345" s="98"/>
    </row>
    <row r="346" spans="6:7" ht="12.75">
      <c r="F346" s="98"/>
      <c r="G346" s="98"/>
    </row>
    <row r="347" spans="6:7" ht="12.75">
      <c r="F347" s="98"/>
      <c r="G347" s="98"/>
    </row>
    <row r="348" spans="6:7" ht="12.75">
      <c r="F348" s="98"/>
      <c r="G348" s="98"/>
    </row>
    <row r="349" spans="6:7" ht="12.75">
      <c r="F349" s="98"/>
      <c r="G349" s="98"/>
    </row>
    <row r="350" spans="6:7" ht="12.75">
      <c r="F350" s="98"/>
      <c r="G350" s="98"/>
    </row>
    <row r="351" spans="6:7" ht="12.75">
      <c r="F351" s="98"/>
      <c r="G351" s="98"/>
    </row>
    <row r="352" spans="6:7" ht="12.75">
      <c r="F352" s="98"/>
      <c r="G352" s="98"/>
    </row>
    <row r="353" spans="6:7" ht="12.75">
      <c r="F353" s="98"/>
      <c r="G353" s="98"/>
    </row>
    <row r="354" spans="6:7" ht="12.75">
      <c r="F354" s="98"/>
      <c r="G354" s="98"/>
    </row>
    <row r="355" spans="6:7" ht="12.75">
      <c r="F355" s="98"/>
      <c r="G355" s="98"/>
    </row>
    <row r="356" spans="6:7" ht="12.75">
      <c r="F356" s="98"/>
      <c r="G356" s="98"/>
    </row>
    <row r="357" spans="6:7" ht="12.75">
      <c r="F357" s="98"/>
      <c r="G357" s="98"/>
    </row>
    <row r="358" spans="6:7" ht="12.75">
      <c r="F358" s="98"/>
      <c r="G358" s="98"/>
    </row>
    <row r="359" spans="6:7" ht="12.75">
      <c r="F359" s="98"/>
      <c r="G359" s="98"/>
    </row>
    <row r="360" spans="6:7" ht="12.75">
      <c r="F360" s="98"/>
      <c r="G360" s="98"/>
    </row>
    <row r="361" spans="6:7" ht="12.75">
      <c r="F361" s="98"/>
      <c r="G361" s="98"/>
    </row>
    <row r="362" spans="6:7" ht="12.75">
      <c r="F362" s="98"/>
      <c r="G362" s="98"/>
    </row>
    <row r="363" spans="6:7" ht="12.75">
      <c r="F363" s="98"/>
      <c r="G363" s="98"/>
    </row>
    <row r="364" spans="6:7" ht="12.75">
      <c r="F364" s="98"/>
      <c r="G364" s="98"/>
    </row>
    <row r="365" spans="6:7" ht="12.75">
      <c r="F365" s="98"/>
      <c r="G365" s="98"/>
    </row>
    <row r="366" spans="6:7" ht="12.75">
      <c r="F366" s="98"/>
      <c r="G366" s="98"/>
    </row>
    <row r="367" spans="6:7" ht="12.75">
      <c r="F367" s="98"/>
      <c r="G367" s="98"/>
    </row>
    <row r="368" spans="6:7" ht="12.75">
      <c r="F368" s="98"/>
      <c r="G368" s="98"/>
    </row>
    <row r="369" spans="6:7" ht="12.75">
      <c r="F369" s="98"/>
      <c r="G369" s="98"/>
    </row>
    <row r="370" spans="6:7" ht="12.75">
      <c r="F370" s="98"/>
      <c r="G370" s="98"/>
    </row>
    <row r="371" spans="6:7" ht="12.75">
      <c r="F371" s="98"/>
      <c r="G371" s="98"/>
    </row>
    <row r="372" spans="6:7" ht="12.75">
      <c r="F372" s="98"/>
      <c r="G372" s="98"/>
    </row>
    <row r="373" spans="6:7" ht="12.75">
      <c r="F373" s="98"/>
      <c r="G373" s="98"/>
    </row>
    <row r="374" spans="6:7" ht="12.75">
      <c r="F374" s="98"/>
      <c r="G374" s="98"/>
    </row>
    <row r="375" spans="6:7" ht="12.75">
      <c r="F375" s="98"/>
      <c r="G375" s="98"/>
    </row>
    <row r="376" spans="6:7" ht="12.75">
      <c r="F376" s="98"/>
      <c r="G376" s="98"/>
    </row>
    <row r="377" spans="6:7" ht="12.75">
      <c r="F377" s="98"/>
      <c r="G377" s="98"/>
    </row>
    <row r="378" spans="6:7" ht="12.75">
      <c r="F378" s="98"/>
      <c r="G378" s="98"/>
    </row>
    <row r="379" spans="6:7" ht="12.75">
      <c r="F379" s="98"/>
      <c r="G379" s="98"/>
    </row>
    <row r="380" spans="6:7" ht="12.75">
      <c r="F380" s="98"/>
      <c r="G380" s="98"/>
    </row>
    <row r="381" spans="6:7" ht="12.75">
      <c r="F381" s="98"/>
      <c r="G381" s="98"/>
    </row>
    <row r="382" spans="6:7" ht="12.75">
      <c r="F382" s="98"/>
      <c r="G382" s="98"/>
    </row>
    <row r="383" spans="6:7" ht="12.75">
      <c r="F383" s="98"/>
      <c r="G383" s="98"/>
    </row>
    <row r="384" spans="6:7" ht="12.75">
      <c r="F384" s="98"/>
      <c r="G384" s="98"/>
    </row>
    <row r="385" spans="6:7" ht="12.75">
      <c r="F385" s="98"/>
      <c r="G385" s="98"/>
    </row>
    <row r="386" spans="6:7" ht="12.75">
      <c r="F386" s="98"/>
      <c r="G386" s="98"/>
    </row>
    <row r="387" spans="6:7" ht="12.75">
      <c r="F387" s="98"/>
      <c r="G387" s="98"/>
    </row>
    <row r="388" spans="6:7" ht="12.75">
      <c r="F388" s="98"/>
      <c r="G388" s="98"/>
    </row>
    <row r="389" spans="6:7" ht="12.75">
      <c r="F389" s="98"/>
      <c r="G389" s="98"/>
    </row>
    <row r="390" spans="6:7" ht="12.75">
      <c r="F390" s="99"/>
      <c r="G390" s="99"/>
    </row>
    <row r="391" spans="6:7" ht="12.75">
      <c r="F391" s="99"/>
      <c r="G391" s="99"/>
    </row>
    <row r="392" spans="6:7" ht="12.75">
      <c r="F392" s="99"/>
      <c r="G392" s="99"/>
    </row>
    <row r="393" spans="6:7" ht="12.75">
      <c r="F393" s="99"/>
      <c r="G393" s="99"/>
    </row>
    <row r="394" spans="6:7" ht="12.75">
      <c r="F394" s="99"/>
      <c r="G394" s="99"/>
    </row>
    <row r="395" spans="6:7" ht="12.75">
      <c r="F395" s="99"/>
      <c r="G395" s="99"/>
    </row>
    <row r="396" spans="6:7" ht="12.75">
      <c r="F396" s="99"/>
      <c r="G396" s="99"/>
    </row>
    <row r="397" spans="6:7" ht="12.75">
      <c r="F397" s="99"/>
      <c r="G397" s="99"/>
    </row>
    <row r="398" spans="6:7" ht="12.75">
      <c r="F398" s="99"/>
      <c r="G398" s="99"/>
    </row>
    <row r="399" spans="6:7" ht="12.75">
      <c r="F399" s="99"/>
      <c r="G399" s="99"/>
    </row>
    <row r="400" spans="6:7" ht="12.75">
      <c r="F400" s="99"/>
      <c r="G400" s="99"/>
    </row>
    <row r="401" spans="6:7" ht="12.75">
      <c r="F401" s="99"/>
      <c r="G401" s="99"/>
    </row>
    <row r="402" spans="6:7" ht="12.75">
      <c r="F402" s="99"/>
      <c r="G402" s="99"/>
    </row>
    <row r="403" spans="6:7" ht="12.75">
      <c r="F403" s="99"/>
      <c r="G403" s="99"/>
    </row>
    <row r="404" spans="6:7" ht="12.75">
      <c r="F404" s="99"/>
      <c r="G404" s="99"/>
    </row>
    <row r="405" spans="6:7" ht="12.75">
      <c r="F405" s="99"/>
      <c r="G405" s="99"/>
    </row>
    <row r="406" spans="6:7" ht="12.75">
      <c r="F406" s="99"/>
      <c r="G406" s="99"/>
    </row>
    <row r="407" spans="6:7" ht="12.75">
      <c r="F407" s="99"/>
      <c r="G407" s="99"/>
    </row>
    <row r="408" spans="6:7" ht="12.75">
      <c r="F408" s="99"/>
      <c r="G408" s="99"/>
    </row>
    <row r="409" spans="6:7" ht="12.75">
      <c r="F409" s="99"/>
      <c r="G409" s="99"/>
    </row>
    <row r="410" spans="6:7" ht="12.75">
      <c r="F410" s="99"/>
      <c r="G410" s="99"/>
    </row>
    <row r="411" spans="6:7" ht="12.75">
      <c r="F411" s="99"/>
      <c r="G411" s="99"/>
    </row>
    <row r="412" spans="6:7" ht="12.75">
      <c r="F412" s="99"/>
      <c r="G412" s="99"/>
    </row>
    <row r="413" spans="6:7" ht="12.75">
      <c r="F413" s="99"/>
      <c r="G413" s="99"/>
    </row>
    <row r="414" spans="6:7" ht="12.75">
      <c r="F414" s="99"/>
      <c r="G414" s="99"/>
    </row>
    <row r="415" spans="6:7" ht="12.75">
      <c r="F415" s="99"/>
      <c r="G415" s="99"/>
    </row>
    <row r="416" spans="6:7" ht="12.75">
      <c r="F416" s="99"/>
      <c r="G416" s="99"/>
    </row>
    <row r="417" spans="6:7" ht="12.75">
      <c r="F417" s="99"/>
      <c r="G417" s="99"/>
    </row>
    <row r="418" spans="6:7" ht="12.75">
      <c r="F418" s="99"/>
      <c r="G418" s="99"/>
    </row>
    <row r="419" spans="6:7" ht="12.75">
      <c r="F419" s="99"/>
      <c r="G419" s="99"/>
    </row>
    <row r="420" spans="6:7" ht="12.75">
      <c r="F420" s="99"/>
      <c r="G420" s="99"/>
    </row>
    <row r="421" spans="6:7" ht="12.75">
      <c r="F421" s="99"/>
      <c r="G421" s="99"/>
    </row>
    <row r="422" spans="6:7" ht="12.75">
      <c r="F422" s="99"/>
      <c r="G422" s="99"/>
    </row>
    <row r="423" spans="6:7" ht="12.75">
      <c r="F423" s="99"/>
      <c r="G423" s="99"/>
    </row>
    <row r="424" spans="6:7" ht="12.75">
      <c r="F424" s="99"/>
      <c r="G424" s="99"/>
    </row>
    <row r="425" spans="6:7" ht="12.75">
      <c r="F425" s="99"/>
      <c r="G425" s="99"/>
    </row>
    <row r="426" spans="6:7" ht="12.75">
      <c r="F426" s="99"/>
      <c r="G426" s="99"/>
    </row>
    <row r="427" spans="6:7" ht="12.75">
      <c r="F427" s="99"/>
      <c r="G427" s="99"/>
    </row>
    <row r="428" spans="6:7" ht="12.75">
      <c r="F428" s="99"/>
      <c r="G428" s="99"/>
    </row>
    <row r="429" spans="6:7" ht="12.75">
      <c r="F429" s="99"/>
      <c r="G429" s="99"/>
    </row>
    <row r="430" spans="6:7" ht="12.75">
      <c r="F430" s="99"/>
      <c r="G430" s="99"/>
    </row>
    <row r="431" spans="6:7" ht="12.75">
      <c r="F431" s="99"/>
      <c r="G431" s="99"/>
    </row>
    <row r="432" spans="6:7" ht="12.75">
      <c r="F432" s="99"/>
      <c r="G432" s="99"/>
    </row>
    <row r="433" spans="6:7" ht="12.75">
      <c r="F433" s="99"/>
      <c r="G433" s="99"/>
    </row>
    <row r="434" spans="6:7" ht="12.75">
      <c r="F434" s="99"/>
      <c r="G434" s="99"/>
    </row>
    <row r="435" spans="6:7" ht="12.75">
      <c r="F435" s="99"/>
      <c r="G435" s="99"/>
    </row>
    <row r="436" spans="6:7" ht="12.75">
      <c r="F436" s="99"/>
      <c r="G436" s="99"/>
    </row>
    <row r="437" spans="6:7" ht="12.75">
      <c r="F437" s="99"/>
      <c r="G437" s="99"/>
    </row>
    <row r="438" spans="6:7" ht="12.75">
      <c r="F438" s="99"/>
      <c r="G438" s="99"/>
    </row>
    <row r="439" spans="6:7" ht="12.75">
      <c r="F439" s="99"/>
      <c r="G439" s="99"/>
    </row>
    <row r="440" spans="6:7" ht="12.75">
      <c r="F440" s="99"/>
      <c r="G440" s="99"/>
    </row>
    <row r="441" spans="6:7" ht="12.75">
      <c r="F441" s="99"/>
      <c r="G441" s="99"/>
    </row>
    <row r="442" spans="6:7" ht="12.75">
      <c r="F442" s="99"/>
      <c r="G442" s="99"/>
    </row>
    <row r="443" spans="6:7" ht="12.75">
      <c r="F443" s="99"/>
      <c r="G443" s="99"/>
    </row>
    <row r="444" spans="6:7" ht="12.75">
      <c r="F444" s="99"/>
      <c r="G444" s="99"/>
    </row>
    <row r="445" spans="6:7" ht="12.75">
      <c r="F445" s="99"/>
      <c r="G445" s="99"/>
    </row>
    <row r="446" spans="6:7" ht="12.75">
      <c r="F446" s="99"/>
      <c r="G446" s="99"/>
    </row>
    <row r="447" spans="6:7" ht="12.75">
      <c r="F447" s="99"/>
      <c r="G447" s="99"/>
    </row>
    <row r="448" spans="6:7" ht="12.75">
      <c r="F448" s="99"/>
      <c r="G448" s="99"/>
    </row>
    <row r="449" spans="6:7" ht="12.75">
      <c r="F449" s="99"/>
      <c r="G449" s="99"/>
    </row>
    <row r="450" spans="6:7" ht="12.75">
      <c r="F450" s="99"/>
      <c r="G450" s="99"/>
    </row>
    <row r="451" spans="6:7" ht="12.75">
      <c r="F451" s="99"/>
      <c r="G451" s="99"/>
    </row>
    <row r="452" spans="6:7" ht="12.75">
      <c r="F452" s="99"/>
      <c r="G452" s="99"/>
    </row>
    <row r="453" spans="6:7" ht="12.75">
      <c r="F453" s="99"/>
      <c r="G453" s="99"/>
    </row>
    <row r="454" spans="6:7" ht="12.75">
      <c r="F454" s="99"/>
      <c r="G454" s="99"/>
    </row>
    <row r="455" spans="6:7" ht="12.75">
      <c r="F455" s="99"/>
      <c r="G455" s="99"/>
    </row>
    <row r="456" spans="6:7" ht="12.75">
      <c r="F456" s="99"/>
      <c r="G456" s="99"/>
    </row>
    <row r="457" spans="6:7" ht="12.75">
      <c r="F457" s="99"/>
      <c r="G457" s="99"/>
    </row>
    <row r="458" spans="6:7" ht="12.75">
      <c r="F458" s="99"/>
      <c r="G458" s="99"/>
    </row>
    <row r="459" spans="6:7" ht="12.75">
      <c r="F459" s="99"/>
      <c r="G459" s="99"/>
    </row>
    <row r="460" spans="6:7" ht="12.75">
      <c r="F460" s="99"/>
      <c r="G460" s="99"/>
    </row>
    <row r="461" spans="6:7" ht="12.75">
      <c r="F461" s="99"/>
      <c r="G461" s="99"/>
    </row>
    <row r="462" spans="6:7" ht="12.75">
      <c r="F462" s="99"/>
      <c r="G462" s="99"/>
    </row>
    <row r="463" spans="6:7" ht="12.75">
      <c r="F463" s="99"/>
      <c r="G463" s="99"/>
    </row>
    <row r="464" spans="6:7" ht="12.75">
      <c r="F464" s="99"/>
      <c r="G464" s="99"/>
    </row>
    <row r="465" spans="6:7" ht="12.75">
      <c r="F465" s="99"/>
      <c r="G465" s="99"/>
    </row>
    <row r="466" spans="6:7" ht="12.75">
      <c r="F466" s="99"/>
      <c r="G466" s="99"/>
    </row>
    <row r="467" spans="6:7" ht="12.75">
      <c r="F467" s="99"/>
      <c r="G467" s="99"/>
    </row>
    <row r="468" spans="6:7" ht="12.75">
      <c r="F468" s="99"/>
      <c r="G468" s="99"/>
    </row>
    <row r="469" spans="6:7" ht="12.75">
      <c r="F469" s="99"/>
      <c r="G469" s="99"/>
    </row>
    <row r="470" spans="6:7" ht="12.75">
      <c r="F470" s="99"/>
      <c r="G470" s="99"/>
    </row>
    <row r="471" spans="6:7" ht="12.75">
      <c r="F471" s="99"/>
      <c r="G471" s="99"/>
    </row>
    <row r="472" spans="6:7" ht="12.75">
      <c r="F472" s="99"/>
      <c r="G472" s="99"/>
    </row>
    <row r="473" spans="6:7" ht="12.75">
      <c r="F473" s="99"/>
      <c r="G473" s="99"/>
    </row>
    <row r="474" spans="6:7" ht="12.75">
      <c r="F474" s="99"/>
      <c r="G474" s="99"/>
    </row>
    <row r="475" spans="6:7" ht="12.75">
      <c r="F475" s="99"/>
      <c r="G475" s="99"/>
    </row>
    <row r="476" spans="6:7" ht="12.75">
      <c r="F476" s="99"/>
      <c r="G476" s="99"/>
    </row>
    <row r="477" spans="6:7" ht="12.75">
      <c r="F477" s="99"/>
      <c r="G477" s="99"/>
    </row>
    <row r="478" spans="6:7" ht="12.75">
      <c r="F478" s="99"/>
      <c r="G478" s="99"/>
    </row>
    <row r="479" spans="6:7" ht="12.75">
      <c r="F479" s="99"/>
      <c r="G479" s="99"/>
    </row>
    <row r="480" spans="6:7" ht="12.75">
      <c r="F480" s="99"/>
      <c r="G480" s="99"/>
    </row>
    <row r="481" spans="6:7" ht="12.75">
      <c r="F481" s="99"/>
      <c r="G481" s="99"/>
    </row>
    <row r="482" spans="6:7" ht="12.75">
      <c r="F482" s="99"/>
      <c r="G482" s="99"/>
    </row>
    <row r="483" spans="6:7" ht="12.75">
      <c r="F483" s="99"/>
      <c r="G483" s="99"/>
    </row>
    <row r="484" spans="6:7" ht="12.75">
      <c r="F484" s="99"/>
      <c r="G484" s="99"/>
    </row>
    <row r="485" spans="6:7" ht="12.75">
      <c r="F485" s="99"/>
      <c r="G485" s="99"/>
    </row>
    <row r="486" spans="6:7" ht="12.75">
      <c r="F486" s="99"/>
      <c r="G486" s="99"/>
    </row>
    <row r="487" spans="6:7" ht="12.75">
      <c r="F487" s="99"/>
      <c r="G487" s="99"/>
    </row>
    <row r="488" spans="6:7" ht="12.75">
      <c r="F488" s="99"/>
      <c r="G488" s="99"/>
    </row>
    <row r="489" spans="6:7" ht="12.75">
      <c r="F489" s="99"/>
      <c r="G489" s="99"/>
    </row>
    <row r="490" spans="6:7" ht="12.75">
      <c r="F490" s="99"/>
      <c r="G490" s="99"/>
    </row>
    <row r="491" spans="6:7" ht="12.75">
      <c r="F491" s="99"/>
      <c r="G491" s="99"/>
    </row>
    <row r="492" spans="6:7" ht="12.75">
      <c r="F492" s="99"/>
      <c r="G492" s="99"/>
    </row>
    <row r="493" spans="6:7" ht="12.75">
      <c r="F493" s="99"/>
      <c r="G493" s="99"/>
    </row>
    <row r="494" spans="6:7" ht="12.75">
      <c r="F494" s="99"/>
      <c r="G494" s="99"/>
    </row>
    <row r="495" spans="6:7" ht="12.75">
      <c r="F495" s="99"/>
      <c r="G495" s="99"/>
    </row>
    <row r="496" spans="6:7" ht="12.75">
      <c r="F496" s="99"/>
      <c r="G496" s="99"/>
    </row>
    <row r="497" spans="6:7" ht="12.75">
      <c r="F497" s="99"/>
      <c r="G497" s="99"/>
    </row>
    <row r="498" spans="6:7" ht="12.75">
      <c r="F498" s="99"/>
      <c r="G498" s="99"/>
    </row>
    <row r="499" spans="6:7" ht="12.75">
      <c r="F499" s="99"/>
      <c r="G499" s="99"/>
    </row>
    <row r="500" spans="6:7" ht="12.75">
      <c r="F500" s="99"/>
      <c r="G500" s="99"/>
    </row>
    <row r="501" spans="6:7" ht="12.75">
      <c r="F501" s="99"/>
      <c r="G501" s="99"/>
    </row>
    <row r="502" spans="6:7" ht="12.75">
      <c r="F502" s="99"/>
      <c r="G502" s="99"/>
    </row>
    <row r="503" spans="6:7" ht="12.75">
      <c r="F503" s="99"/>
      <c r="G503" s="99"/>
    </row>
    <row r="504" spans="6:7" ht="12.75">
      <c r="F504" s="99"/>
      <c r="G504" s="99"/>
    </row>
    <row r="505" spans="6:7" ht="12.75">
      <c r="F505" s="99"/>
      <c r="G505" s="99"/>
    </row>
    <row r="506" spans="6:7" ht="12.75">
      <c r="F506" s="99"/>
      <c r="G506" s="99"/>
    </row>
    <row r="507" spans="6:7" ht="12.75">
      <c r="F507" s="99"/>
      <c r="G507" s="99"/>
    </row>
    <row r="508" spans="6:7" ht="12.75">
      <c r="F508" s="99"/>
      <c r="G508" s="99"/>
    </row>
    <row r="509" spans="6:7" ht="12.75">
      <c r="F509" s="99"/>
      <c r="G509" s="99"/>
    </row>
    <row r="510" spans="6:7" ht="12.75">
      <c r="F510" s="99"/>
      <c r="G510" s="99"/>
    </row>
    <row r="511" spans="6:7" ht="12.75">
      <c r="F511" s="99"/>
      <c r="G511" s="99"/>
    </row>
    <row r="512" spans="6:7" ht="12.75">
      <c r="F512" s="99"/>
      <c r="G512" s="99"/>
    </row>
    <row r="513" spans="6:7" ht="12.75">
      <c r="F513" s="99"/>
      <c r="G513" s="99"/>
    </row>
    <row r="514" spans="6:7" ht="12.75">
      <c r="F514" s="99"/>
      <c r="G514" s="99"/>
    </row>
    <row r="515" spans="6:7" ht="12.75">
      <c r="F515" s="99"/>
      <c r="G515" s="99"/>
    </row>
    <row r="516" spans="6:7" ht="12.75">
      <c r="F516" s="99"/>
      <c r="G516" s="99"/>
    </row>
    <row r="517" spans="6:7" ht="12.75">
      <c r="F517" s="99"/>
      <c r="G517" s="99"/>
    </row>
    <row r="518" spans="6:7" ht="12.75">
      <c r="F518" s="99"/>
      <c r="G518" s="99"/>
    </row>
    <row r="519" spans="6:7" ht="12.75">
      <c r="F519" s="99"/>
      <c r="G519" s="99"/>
    </row>
    <row r="520" spans="6:7" ht="12.75">
      <c r="F520" s="99"/>
      <c r="G520" s="99"/>
    </row>
    <row r="521" spans="6:7" ht="12.75">
      <c r="F521" s="99"/>
      <c r="G521" s="99"/>
    </row>
    <row r="522" spans="6:7" ht="12.75">
      <c r="F522" s="99"/>
      <c r="G522" s="99"/>
    </row>
    <row r="523" spans="6:7" ht="12.75">
      <c r="F523" s="99"/>
      <c r="G523" s="99"/>
    </row>
    <row r="524" spans="6:7" ht="12.75">
      <c r="F524" s="99"/>
      <c r="G524" s="99"/>
    </row>
    <row r="525" spans="6:7" ht="12.75">
      <c r="F525" s="99"/>
      <c r="G525" s="99"/>
    </row>
    <row r="526" spans="6:7" ht="12.75">
      <c r="F526" s="99"/>
      <c r="G526" s="99"/>
    </row>
    <row r="527" spans="6:7" ht="12.75">
      <c r="F527" s="99"/>
      <c r="G527" s="99"/>
    </row>
    <row r="528" spans="6:7" ht="12.75">
      <c r="F528" s="99"/>
      <c r="G528" s="99"/>
    </row>
    <row r="529" spans="6:7" ht="12.75">
      <c r="F529" s="99"/>
      <c r="G529" s="99"/>
    </row>
    <row r="530" spans="6:7" ht="12.75">
      <c r="F530" s="99"/>
      <c r="G530" s="99"/>
    </row>
    <row r="531" spans="6:7" ht="12.75">
      <c r="F531" s="99"/>
      <c r="G531" s="99"/>
    </row>
    <row r="532" spans="6:7" ht="12.75">
      <c r="F532" s="99"/>
      <c r="G532" s="99"/>
    </row>
    <row r="533" spans="6:7" ht="12.75">
      <c r="F533" s="99"/>
      <c r="G533" s="99"/>
    </row>
    <row r="534" spans="6:7" ht="12.75">
      <c r="F534" s="99"/>
      <c r="G534" s="99"/>
    </row>
    <row r="535" spans="6:7" ht="12.75">
      <c r="F535" s="99"/>
      <c r="G535" s="99"/>
    </row>
    <row r="536" spans="6:7" ht="12.75">
      <c r="F536" s="99"/>
      <c r="G536" s="99"/>
    </row>
    <row r="537" spans="6:7" ht="12.75">
      <c r="F537" s="99"/>
      <c r="G537" s="99"/>
    </row>
    <row r="538" spans="6:7" ht="12.75">
      <c r="F538" s="99"/>
      <c r="G538" s="99"/>
    </row>
    <row r="539" spans="6:7" ht="12.75">
      <c r="F539" s="99"/>
      <c r="G539" s="99"/>
    </row>
    <row r="540" spans="6:7" ht="12.75">
      <c r="F540" s="99"/>
      <c r="G540" s="99"/>
    </row>
    <row r="541" spans="6:7" ht="12.75">
      <c r="F541" s="99"/>
      <c r="G541" s="99"/>
    </row>
    <row r="542" spans="6:7" ht="12.75">
      <c r="F542" s="99"/>
      <c r="G542" s="99"/>
    </row>
    <row r="543" spans="6:7" ht="12.75">
      <c r="F543" s="99"/>
      <c r="G543" s="99"/>
    </row>
    <row r="544" spans="6:7" ht="12.75">
      <c r="F544" s="99"/>
      <c r="G544" s="99"/>
    </row>
    <row r="545" spans="6:7" ht="12.75">
      <c r="F545" s="99"/>
      <c r="G545" s="99"/>
    </row>
    <row r="546" spans="6:7" ht="12.75">
      <c r="F546" s="99"/>
      <c r="G546" s="99"/>
    </row>
    <row r="547" spans="6:7" ht="12.75">
      <c r="F547" s="99"/>
      <c r="G547" s="99"/>
    </row>
    <row r="548" spans="6:7" ht="12.75">
      <c r="F548" s="99"/>
      <c r="G548" s="99"/>
    </row>
    <row r="549" spans="6:7" ht="12.75">
      <c r="F549" s="99"/>
      <c r="G549" s="99"/>
    </row>
    <row r="550" spans="6:7" ht="12.75">
      <c r="F550" s="99"/>
      <c r="G550" s="99"/>
    </row>
    <row r="551" spans="6:7" ht="12.75">
      <c r="F551" s="99"/>
      <c r="G551" s="99"/>
    </row>
    <row r="552" spans="6:7" ht="12.75">
      <c r="F552" s="99"/>
      <c r="G552" s="99"/>
    </row>
    <row r="553" spans="6:7" ht="12.75">
      <c r="F553" s="99"/>
      <c r="G553" s="99"/>
    </row>
    <row r="554" spans="6:7" ht="12.75">
      <c r="F554" s="99"/>
      <c r="G554" s="99"/>
    </row>
    <row r="555" spans="6:7" ht="12.75">
      <c r="F555" s="99"/>
      <c r="G555" s="99"/>
    </row>
    <row r="556" spans="6:7" ht="12.75">
      <c r="F556" s="99"/>
      <c r="G556" s="99"/>
    </row>
    <row r="557" spans="6:7" ht="12.75">
      <c r="F557" s="99"/>
      <c r="G557" s="99"/>
    </row>
    <row r="558" spans="6:7" ht="12.75">
      <c r="F558" s="99"/>
      <c r="G558" s="99"/>
    </row>
    <row r="559" spans="6:7" ht="12.75">
      <c r="F559" s="99"/>
      <c r="G559" s="99"/>
    </row>
    <row r="560" spans="6:7" ht="12.75">
      <c r="F560" s="99"/>
      <c r="G560" s="99"/>
    </row>
    <row r="561" spans="6:7" ht="12.75">
      <c r="F561" s="99"/>
      <c r="G561" s="99"/>
    </row>
    <row r="562" spans="6:7" ht="12.75">
      <c r="F562" s="99"/>
      <c r="G562" s="99"/>
    </row>
    <row r="563" spans="6:7" ht="12.75">
      <c r="F563" s="99"/>
      <c r="G563" s="99"/>
    </row>
    <row r="564" spans="6:7" ht="12.75">
      <c r="F564" s="99"/>
      <c r="G564" s="99"/>
    </row>
    <row r="565" spans="6:7" ht="12.75">
      <c r="F565" s="99"/>
      <c r="G565" s="99"/>
    </row>
    <row r="566" spans="6:7" ht="12.75">
      <c r="F566" s="99"/>
      <c r="G566" s="99"/>
    </row>
    <row r="567" spans="6:7" ht="12.75">
      <c r="F567" s="99"/>
      <c r="G567" s="99"/>
    </row>
    <row r="568" spans="6:7" ht="12.75">
      <c r="F568" s="99"/>
      <c r="G568" s="99"/>
    </row>
    <row r="569" spans="6:7" ht="12.75">
      <c r="F569" s="99"/>
      <c r="G569" s="99"/>
    </row>
    <row r="570" spans="6:7" ht="12.75">
      <c r="F570" s="99"/>
      <c r="G570" s="99"/>
    </row>
    <row r="571" spans="6:7" ht="12.75">
      <c r="F571" s="99"/>
      <c r="G571" s="99"/>
    </row>
    <row r="572" spans="6:7" ht="12.75">
      <c r="F572" s="99"/>
      <c r="G572" s="99"/>
    </row>
    <row r="573" spans="6:7" ht="12.75">
      <c r="F573" s="99"/>
      <c r="G573" s="99"/>
    </row>
    <row r="574" spans="6:7" ht="12.75">
      <c r="F574" s="99"/>
      <c r="G574" s="99"/>
    </row>
    <row r="575" spans="6:7" ht="12.75">
      <c r="F575" s="99"/>
      <c r="G575" s="99"/>
    </row>
    <row r="576" spans="6:7" ht="12.75">
      <c r="F576" s="99"/>
      <c r="G576" s="99"/>
    </row>
    <row r="577" spans="6:7" ht="12.75">
      <c r="F577" s="99"/>
      <c r="G577" s="99"/>
    </row>
    <row r="578" spans="6:7" ht="12.75">
      <c r="F578" s="99"/>
      <c r="G578" s="99"/>
    </row>
    <row r="579" spans="6:7" ht="12.75">
      <c r="F579" s="99"/>
      <c r="G579" s="99"/>
    </row>
    <row r="580" spans="6:7" ht="12.75">
      <c r="F580" s="99"/>
      <c r="G580" s="99"/>
    </row>
    <row r="581" spans="6:7" ht="12.75">
      <c r="F581" s="99"/>
      <c r="G581" s="99"/>
    </row>
    <row r="582" spans="6:7" ht="12.75">
      <c r="F582" s="99"/>
      <c r="G582" s="99"/>
    </row>
    <row r="583" spans="6:7" ht="12.75">
      <c r="F583" s="99"/>
      <c r="G583" s="99"/>
    </row>
    <row r="584" spans="6:7" ht="12.75">
      <c r="F584" s="99"/>
      <c r="G584" s="99"/>
    </row>
    <row r="585" spans="6:7" ht="12.75">
      <c r="F585" s="99"/>
      <c r="G585" s="99"/>
    </row>
    <row r="586" spans="6:7" ht="12.75">
      <c r="F586" s="99"/>
      <c r="G586" s="99"/>
    </row>
    <row r="587" spans="6:7" ht="12.75">
      <c r="F587" s="99"/>
      <c r="G587" s="99"/>
    </row>
    <row r="588" spans="6:7" ht="12.75">
      <c r="F588" s="99"/>
      <c r="G588" s="99"/>
    </row>
    <row r="589" spans="6:7" ht="12.75">
      <c r="F589" s="99"/>
      <c r="G589" s="99"/>
    </row>
    <row r="590" spans="6:7" ht="12.75">
      <c r="F590" s="99"/>
      <c r="G590" s="99"/>
    </row>
    <row r="591" spans="6:7" ht="12.75">
      <c r="F591" s="99"/>
      <c r="G591" s="99"/>
    </row>
    <row r="592" spans="6:7" ht="12.75">
      <c r="F592" s="99"/>
      <c r="G592" s="99"/>
    </row>
    <row r="593" spans="6:7" ht="12.75">
      <c r="F593" s="99"/>
      <c r="G593" s="99"/>
    </row>
    <row r="594" spans="6:7" ht="12.75">
      <c r="F594" s="99"/>
      <c r="G594" s="99"/>
    </row>
    <row r="595" spans="6:7" ht="12.75">
      <c r="F595" s="99"/>
      <c r="G595" s="99"/>
    </row>
    <row r="596" spans="6:7" ht="12.75">
      <c r="F596" s="99"/>
      <c r="G596" s="99"/>
    </row>
    <row r="597" spans="6:7" ht="12.75">
      <c r="F597" s="99"/>
      <c r="G597" s="99"/>
    </row>
    <row r="598" spans="6:7" ht="12.75">
      <c r="F598" s="99"/>
      <c r="G598" s="99"/>
    </row>
    <row r="599" spans="6:7" ht="12.75">
      <c r="F599" s="99"/>
      <c r="G599" s="99"/>
    </row>
    <row r="600" spans="6:7" ht="12.75">
      <c r="F600" s="99"/>
      <c r="G600" s="99"/>
    </row>
    <row r="601" spans="6:7" ht="12.75">
      <c r="F601" s="99"/>
      <c r="G601" s="99"/>
    </row>
    <row r="602" spans="6:7" ht="12.75">
      <c r="F602" s="99"/>
      <c r="G602" s="99"/>
    </row>
    <row r="603" spans="6:7" ht="12.75">
      <c r="F603" s="99"/>
      <c r="G603" s="99"/>
    </row>
    <row r="604" spans="6:7" ht="12.75">
      <c r="F604" s="99"/>
      <c r="G604" s="99"/>
    </row>
    <row r="605" spans="6:7" ht="12.75">
      <c r="F605" s="99"/>
      <c r="G605" s="99"/>
    </row>
    <row r="606" spans="6:7" ht="12.75">
      <c r="F606" s="99"/>
      <c r="G606" s="99"/>
    </row>
    <row r="607" spans="6:7" ht="12.75">
      <c r="F607" s="99"/>
      <c r="G607" s="99"/>
    </row>
    <row r="608" spans="6:7" ht="12.75">
      <c r="F608" s="99"/>
      <c r="G608" s="99"/>
    </row>
    <row r="609" spans="6:7" ht="12.75">
      <c r="F609" s="99"/>
      <c r="G609" s="99"/>
    </row>
    <row r="610" spans="6:7" ht="12.75">
      <c r="F610" s="99"/>
      <c r="G610" s="99"/>
    </row>
    <row r="611" spans="6:7" ht="12.75">
      <c r="F611" s="99"/>
      <c r="G611" s="99"/>
    </row>
    <row r="612" spans="6:7" ht="12.75">
      <c r="F612" s="99"/>
      <c r="G612" s="99"/>
    </row>
    <row r="613" spans="6:7" ht="12.75">
      <c r="F613" s="99"/>
      <c r="G613" s="99"/>
    </row>
    <row r="614" spans="6:7" ht="12.75">
      <c r="F614" s="99"/>
      <c r="G614" s="99"/>
    </row>
    <row r="615" spans="6:7" ht="12.75">
      <c r="F615" s="99"/>
      <c r="G615" s="99"/>
    </row>
    <row r="616" spans="6:7" ht="12.75">
      <c r="F616" s="99"/>
      <c r="G616" s="99"/>
    </row>
    <row r="617" spans="6:7" ht="12.75">
      <c r="F617" s="99"/>
      <c r="G617" s="99"/>
    </row>
    <row r="618" spans="6:7" ht="12.75">
      <c r="F618" s="99"/>
      <c r="G618" s="99"/>
    </row>
    <row r="619" spans="6:7" ht="12.75">
      <c r="F619" s="99"/>
      <c r="G619" s="99"/>
    </row>
    <row r="620" spans="6:7" ht="12.75">
      <c r="F620" s="99"/>
      <c r="G620" s="99"/>
    </row>
    <row r="621" spans="6:7" ht="12.75">
      <c r="F621" s="99"/>
      <c r="G621" s="99"/>
    </row>
    <row r="622" spans="6:7" ht="12.75">
      <c r="F622" s="99"/>
      <c r="G622" s="99"/>
    </row>
    <row r="623" spans="6:7" ht="12.75">
      <c r="F623" s="99"/>
      <c r="G623" s="99"/>
    </row>
    <row r="624" spans="6:7" ht="12.75">
      <c r="F624" s="99"/>
      <c r="G624" s="99"/>
    </row>
    <row r="625" spans="6:7" ht="12.75">
      <c r="F625" s="99"/>
      <c r="G625" s="99"/>
    </row>
    <row r="626" spans="6:7" ht="12.75">
      <c r="F626" s="99"/>
      <c r="G626" s="99"/>
    </row>
    <row r="627" spans="6:7" ht="12.75">
      <c r="F627" s="99"/>
      <c r="G627" s="99"/>
    </row>
    <row r="628" spans="6:7" ht="12.75">
      <c r="F628" s="99"/>
      <c r="G628" s="99"/>
    </row>
    <row r="629" spans="6:7" ht="12.75">
      <c r="F629" s="99"/>
      <c r="G629" s="99"/>
    </row>
    <row r="630" spans="6:7" ht="12.75">
      <c r="F630" s="99"/>
      <c r="G630" s="99"/>
    </row>
    <row r="631" spans="6:7" ht="12.75">
      <c r="F631" s="99"/>
      <c r="G631" s="99"/>
    </row>
    <row r="632" spans="6:7" ht="12.75">
      <c r="F632" s="99"/>
      <c r="G632" s="99"/>
    </row>
    <row r="633" spans="6:7" ht="12.75">
      <c r="F633" s="99"/>
      <c r="G633" s="99"/>
    </row>
    <row r="634" spans="6:7" ht="12.75">
      <c r="F634" s="99"/>
      <c r="G634" s="99"/>
    </row>
    <row r="635" spans="6:7" ht="12.75">
      <c r="F635" s="99"/>
      <c r="G635" s="99"/>
    </row>
    <row r="636" spans="6:7" ht="12.75">
      <c r="F636" s="99"/>
      <c r="G636" s="99"/>
    </row>
    <row r="637" spans="6:7" ht="12.75">
      <c r="F637" s="99"/>
      <c r="G637" s="99"/>
    </row>
    <row r="638" spans="6:7" ht="12.75">
      <c r="F638" s="99"/>
      <c r="G638" s="99"/>
    </row>
    <row r="639" spans="6:7" ht="12.75">
      <c r="F639" s="99"/>
      <c r="G639" s="99"/>
    </row>
    <row r="640" spans="6:7" ht="12.75">
      <c r="F640" s="99"/>
      <c r="G640" s="99"/>
    </row>
    <row r="641" spans="6:7" ht="12.75">
      <c r="F641" s="99"/>
      <c r="G641" s="99"/>
    </row>
    <row r="642" spans="6:7" ht="12.75">
      <c r="F642" s="99"/>
      <c r="G642" s="99"/>
    </row>
    <row r="643" spans="6:7" ht="12.75">
      <c r="F643" s="99"/>
      <c r="G643" s="99"/>
    </row>
    <row r="644" spans="6:7" ht="12.75">
      <c r="F644" s="99"/>
      <c r="G644" s="99"/>
    </row>
    <row r="645" spans="6:7" ht="12.75">
      <c r="F645" s="99"/>
      <c r="G645" s="99"/>
    </row>
    <row r="646" spans="6:7" ht="12.75">
      <c r="F646" s="99"/>
      <c r="G646" s="99"/>
    </row>
    <row r="647" spans="6:7" ht="12.75">
      <c r="F647" s="99"/>
      <c r="G647" s="99"/>
    </row>
    <row r="648" spans="6:7" ht="12.75">
      <c r="F648" s="99"/>
      <c r="G648" s="99"/>
    </row>
    <row r="649" spans="6:7" ht="12.75">
      <c r="F649" s="99"/>
      <c r="G649" s="99"/>
    </row>
    <row r="650" spans="6:7" ht="12.75">
      <c r="F650" s="99"/>
      <c r="G650" s="99"/>
    </row>
    <row r="651" spans="6:7" ht="12.75">
      <c r="F651" s="99"/>
      <c r="G651" s="99"/>
    </row>
    <row r="652" spans="6:7" ht="12.75">
      <c r="F652" s="99"/>
      <c r="G652" s="99"/>
    </row>
    <row r="653" spans="6:7" ht="12.75">
      <c r="F653" s="99"/>
      <c r="G653" s="99"/>
    </row>
    <row r="654" spans="6:7" ht="12.75">
      <c r="F654" s="99"/>
      <c r="G654" s="99"/>
    </row>
    <row r="655" spans="6:7" ht="12.75">
      <c r="F655" s="99"/>
      <c r="G655" s="99"/>
    </row>
    <row r="656" spans="6:7" ht="12.75">
      <c r="F656" s="99"/>
      <c r="G656" s="99"/>
    </row>
    <row r="657" spans="6:7" ht="12.75">
      <c r="F657" s="99"/>
      <c r="G657" s="99"/>
    </row>
    <row r="658" spans="6:7" ht="12.75">
      <c r="F658" s="99"/>
      <c r="G658" s="99"/>
    </row>
    <row r="659" spans="6:7" ht="12.75">
      <c r="F659" s="99"/>
      <c r="G659" s="99"/>
    </row>
    <row r="660" spans="6:7" ht="12.75">
      <c r="F660" s="99"/>
      <c r="G660" s="99"/>
    </row>
    <row r="661" spans="6:7" ht="12.75">
      <c r="F661" s="99"/>
      <c r="G661" s="99"/>
    </row>
    <row r="662" spans="6:7" ht="12.75">
      <c r="F662" s="99"/>
      <c r="G662" s="99"/>
    </row>
    <row r="663" spans="6:7" ht="12.75">
      <c r="F663" s="99"/>
      <c r="G663" s="99"/>
    </row>
    <row r="664" spans="6:7" ht="12.75">
      <c r="F664" s="99"/>
      <c r="G664" s="99"/>
    </row>
    <row r="665" spans="6:7" ht="12.75">
      <c r="F665" s="99"/>
      <c r="G665" s="99"/>
    </row>
    <row r="666" spans="6:7" ht="12.75">
      <c r="F666" s="99"/>
      <c r="G666" s="99"/>
    </row>
    <row r="667" spans="6:7" ht="12.75">
      <c r="F667" s="99"/>
      <c r="G667" s="99"/>
    </row>
    <row r="668" spans="6:7" ht="12.75">
      <c r="F668" s="99"/>
      <c r="G668" s="99"/>
    </row>
    <row r="669" spans="6:7" ht="12.75">
      <c r="F669" s="99"/>
      <c r="G669" s="99"/>
    </row>
    <row r="670" spans="6:7" ht="12.75">
      <c r="F670" s="99"/>
      <c r="G670" s="99"/>
    </row>
    <row r="671" spans="6:7" ht="12.75">
      <c r="F671" s="99"/>
      <c r="G671" s="99"/>
    </row>
    <row r="672" spans="6:7" ht="12.75">
      <c r="F672" s="99"/>
      <c r="G672" s="99"/>
    </row>
    <row r="673" spans="6:7" ht="12.75">
      <c r="F673" s="99"/>
      <c r="G673" s="99"/>
    </row>
    <row r="674" spans="6:7" ht="12.75">
      <c r="F674" s="99"/>
      <c r="G674" s="99"/>
    </row>
    <row r="675" spans="6:7" ht="12.75">
      <c r="F675" s="99"/>
      <c r="G675" s="99"/>
    </row>
    <row r="676" spans="6:7" ht="12.75">
      <c r="F676" s="99"/>
      <c r="G676" s="99"/>
    </row>
    <row r="677" spans="6:7" ht="12.75">
      <c r="F677" s="99"/>
      <c r="G677" s="99"/>
    </row>
    <row r="678" spans="6:7" ht="12.75">
      <c r="F678" s="99"/>
      <c r="G678" s="99"/>
    </row>
    <row r="679" spans="6:7" ht="12.75">
      <c r="F679" s="99"/>
      <c r="G679" s="99"/>
    </row>
    <row r="680" spans="6:7" ht="12.75">
      <c r="F680" s="99"/>
      <c r="G680" s="99"/>
    </row>
    <row r="681" spans="6:7" ht="12.75">
      <c r="F681" s="99"/>
      <c r="G681" s="99"/>
    </row>
    <row r="682" spans="6:7" ht="12.75">
      <c r="F682" s="99"/>
      <c r="G682" s="99"/>
    </row>
    <row r="683" spans="6:7" ht="12.75">
      <c r="F683" s="99"/>
      <c r="G683" s="99"/>
    </row>
    <row r="684" spans="6:7" ht="12.75">
      <c r="F684" s="99"/>
      <c r="G684" s="99"/>
    </row>
    <row r="685" spans="6:7" ht="12.75">
      <c r="F685" s="99"/>
      <c r="G685" s="99"/>
    </row>
    <row r="686" spans="6:7" ht="12.75">
      <c r="F686" s="99"/>
      <c r="G686" s="99"/>
    </row>
    <row r="687" spans="6:7" ht="12.75">
      <c r="F687" s="99"/>
      <c r="G687" s="99"/>
    </row>
    <row r="688" spans="6:7" ht="12.75">
      <c r="F688" s="99"/>
      <c r="G688" s="99"/>
    </row>
    <row r="689" spans="6:7" ht="12.75">
      <c r="F689" s="99"/>
      <c r="G689" s="99"/>
    </row>
    <row r="690" spans="6:7" ht="12.75">
      <c r="F690" s="99"/>
      <c r="G690" s="99"/>
    </row>
    <row r="691" spans="6:7" ht="12.75">
      <c r="F691" s="99"/>
      <c r="G691" s="99"/>
    </row>
    <row r="692" spans="6:7" ht="12.75">
      <c r="F692" s="99"/>
      <c r="G692" s="99"/>
    </row>
    <row r="693" spans="6:7" ht="12.75">
      <c r="F693" s="99"/>
      <c r="G693" s="99"/>
    </row>
    <row r="694" spans="6:7" ht="12.75">
      <c r="F694" s="99"/>
      <c r="G694" s="99"/>
    </row>
    <row r="695" spans="6:7" ht="12.75">
      <c r="F695" s="99"/>
      <c r="G695" s="99"/>
    </row>
    <row r="696" spans="6:7" ht="12.75">
      <c r="F696" s="99"/>
      <c r="G696" s="99"/>
    </row>
    <row r="697" spans="6:7" ht="12.75">
      <c r="F697" s="99"/>
      <c r="G697" s="99"/>
    </row>
    <row r="698" spans="6:7" ht="12.75">
      <c r="F698" s="99"/>
      <c r="G698" s="99"/>
    </row>
    <row r="699" spans="6:7" ht="12.75">
      <c r="F699" s="99"/>
      <c r="G699" s="99"/>
    </row>
    <row r="700" spans="6:7" ht="12.75">
      <c r="F700" s="99"/>
      <c r="G700" s="99"/>
    </row>
    <row r="701" spans="6:7" ht="12.75">
      <c r="F701" s="99"/>
      <c r="G701" s="99"/>
    </row>
    <row r="702" spans="6:7" ht="12.75">
      <c r="F702" s="99"/>
      <c r="G702" s="99"/>
    </row>
    <row r="703" spans="6:7" ht="12.75">
      <c r="F703" s="99"/>
      <c r="G703" s="99"/>
    </row>
    <row r="704" spans="6:7" ht="12.75">
      <c r="F704" s="99"/>
      <c r="G704" s="99"/>
    </row>
    <row r="705" spans="6:7" ht="12.75">
      <c r="F705" s="99"/>
      <c r="G705" s="99"/>
    </row>
    <row r="706" spans="6:7" ht="12.75">
      <c r="F706" s="99"/>
      <c r="G706" s="99"/>
    </row>
    <row r="707" spans="6:7" ht="12.75">
      <c r="F707" s="99"/>
      <c r="G707" s="99"/>
    </row>
    <row r="708" spans="6:7" ht="12.75">
      <c r="F708" s="99"/>
      <c r="G708" s="99"/>
    </row>
    <row r="709" spans="6:7" ht="12.75">
      <c r="F709" s="99"/>
      <c r="G709" s="99"/>
    </row>
    <row r="710" spans="6:7" ht="12.75">
      <c r="F710" s="99"/>
      <c r="G710" s="99"/>
    </row>
    <row r="711" spans="6:7" ht="12.75">
      <c r="F711" s="99"/>
      <c r="G711" s="99"/>
    </row>
    <row r="712" spans="6:7" ht="12.75">
      <c r="F712" s="99"/>
      <c r="G712" s="99"/>
    </row>
    <row r="713" spans="6:7" ht="12.75">
      <c r="F713" s="99"/>
      <c r="G713" s="99"/>
    </row>
    <row r="714" spans="6:7" ht="12.75">
      <c r="F714" s="99"/>
      <c r="G714" s="99"/>
    </row>
    <row r="715" spans="6:7" ht="12.75">
      <c r="F715" s="99"/>
      <c r="G715" s="99"/>
    </row>
    <row r="716" spans="6:7" ht="12.75">
      <c r="F716" s="99"/>
      <c r="G716" s="99"/>
    </row>
    <row r="717" spans="6:7" ht="12.75">
      <c r="F717" s="99"/>
      <c r="G717" s="99"/>
    </row>
    <row r="718" spans="6:7" ht="12.75">
      <c r="F718" s="99"/>
      <c r="G718" s="99"/>
    </row>
    <row r="719" spans="6:7" ht="12.75">
      <c r="F719" s="99"/>
      <c r="G719" s="99"/>
    </row>
    <row r="720" spans="6:7" ht="12.75">
      <c r="F720" s="99"/>
      <c r="G720" s="99"/>
    </row>
    <row r="721" spans="6:7" ht="12.75">
      <c r="F721" s="99"/>
      <c r="G721" s="99"/>
    </row>
    <row r="722" spans="6:7" ht="12.75">
      <c r="F722" s="99"/>
      <c r="G722" s="99"/>
    </row>
    <row r="723" spans="6:7" ht="12.75">
      <c r="F723" s="99"/>
      <c r="G723" s="99"/>
    </row>
    <row r="724" spans="6:7" ht="12.75">
      <c r="F724" s="99"/>
      <c r="G724" s="99"/>
    </row>
    <row r="725" spans="6:7" ht="12.75">
      <c r="F725" s="99"/>
      <c r="G725" s="99"/>
    </row>
    <row r="726" spans="6:7" ht="12.75">
      <c r="F726" s="99"/>
      <c r="G726" s="99"/>
    </row>
    <row r="727" spans="6:7" ht="12.75">
      <c r="F727" s="99"/>
      <c r="G727" s="99"/>
    </row>
    <row r="728" spans="6:7" ht="12.75">
      <c r="F728" s="99"/>
      <c r="G728" s="99"/>
    </row>
    <row r="729" spans="6:7" ht="12.75">
      <c r="F729" s="99"/>
      <c r="G729" s="99"/>
    </row>
    <row r="730" spans="6:7" ht="12.75">
      <c r="F730" s="99"/>
      <c r="G730" s="99"/>
    </row>
    <row r="731" spans="6:7" ht="12.75">
      <c r="F731" s="99"/>
      <c r="G731" s="99"/>
    </row>
    <row r="732" spans="6:7" ht="12.75">
      <c r="F732" s="99"/>
      <c r="G732" s="99"/>
    </row>
    <row r="733" spans="6:7" ht="12.75">
      <c r="F733" s="99"/>
      <c r="G733" s="99"/>
    </row>
    <row r="734" spans="6:7" ht="12.75">
      <c r="F734" s="99"/>
      <c r="G734" s="99"/>
    </row>
    <row r="735" spans="6:7" ht="12.75">
      <c r="F735" s="99"/>
      <c r="G735" s="99"/>
    </row>
    <row r="736" spans="6:7" ht="12.75">
      <c r="F736" s="99"/>
      <c r="G736" s="99"/>
    </row>
    <row r="737" spans="6:7" ht="12.75">
      <c r="F737" s="99"/>
      <c r="G737" s="99"/>
    </row>
    <row r="738" spans="6:7" ht="12.75">
      <c r="F738" s="99"/>
      <c r="G738" s="99"/>
    </row>
    <row r="739" spans="6:7" ht="12.75">
      <c r="F739" s="99"/>
      <c r="G739" s="99"/>
    </row>
    <row r="740" spans="6:7" ht="12.75">
      <c r="F740" s="99"/>
      <c r="G740" s="99"/>
    </row>
    <row r="741" spans="6:7" ht="12.75">
      <c r="F741" s="99"/>
      <c r="G741" s="99"/>
    </row>
    <row r="742" spans="6:7" ht="12.75">
      <c r="F742" s="99"/>
      <c r="G742" s="99"/>
    </row>
    <row r="743" spans="6:7" ht="12.75">
      <c r="F743" s="99"/>
      <c r="G743" s="99"/>
    </row>
    <row r="744" spans="6:7" ht="12.75">
      <c r="F744" s="99"/>
      <c r="G744" s="99"/>
    </row>
    <row r="745" spans="6:7" ht="12.75">
      <c r="F745" s="99"/>
      <c r="G745" s="99"/>
    </row>
    <row r="746" spans="6:7" ht="12.75">
      <c r="F746" s="99"/>
      <c r="G746" s="99"/>
    </row>
    <row r="747" spans="6:7" ht="12.75">
      <c r="F747" s="99"/>
      <c r="G747" s="99"/>
    </row>
    <row r="748" spans="6:7" ht="12.75">
      <c r="F748" s="99"/>
      <c r="G748" s="99"/>
    </row>
    <row r="749" spans="6:7" ht="12.75">
      <c r="F749" s="99"/>
      <c r="G749" s="99"/>
    </row>
    <row r="750" spans="6:7" ht="12.75">
      <c r="F750" s="99"/>
      <c r="G750" s="99"/>
    </row>
    <row r="751" spans="6:7" ht="12.75">
      <c r="F751" s="99"/>
      <c r="G751" s="99"/>
    </row>
    <row r="752" spans="6:7" ht="12.75">
      <c r="F752" s="99"/>
      <c r="G752" s="99"/>
    </row>
    <row r="753" spans="6:7" ht="12.75">
      <c r="F753" s="99"/>
      <c r="G753" s="99"/>
    </row>
    <row r="754" spans="6:7" ht="12.75">
      <c r="F754" s="99"/>
      <c r="G754" s="99"/>
    </row>
    <row r="755" spans="6:7" ht="12.75">
      <c r="F755" s="99"/>
      <c r="G755" s="99"/>
    </row>
    <row r="756" spans="6:7" ht="12.75">
      <c r="F756" s="99"/>
      <c r="G756" s="99"/>
    </row>
    <row r="757" spans="6:7" ht="12.75">
      <c r="F757" s="99"/>
      <c r="G757" s="99"/>
    </row>
    <row r="758" spans="6:7" ht="12.75">
      <c r="F758" s="99"/>
      <c r="G758" s="99"/>
    </row>
    <row r="759" spans="6:7" ht="12.75">
      <c r="F759" s="99"/>
      <c r="G759" s="99"/>
    </row>
    <row r="760" spans="6:7" ht="12.75">
      <c r="F760" s="99"/>
      <c r="G760" s="99"/>
    </row>
    <row r="761" spans="6:7" ht="12.75">
      <c r="F761" s="99"/>
      <c r="G761" s="99"/>
    </row>
    <row r="762" spans="6:7" ht="12.75">
      <c r="F762" s="99"/>
      <c r="G762" s="99"/>
    </row>
    <row r="763" spans="6:7" ht="12.75">
      <c r="F763" s="99"/>
      <c r="G763" s="99"/>
    </row>
    <row r="764" spans="6:7" ht="12.75">
      <c r="F764" s="99"/>
      <c r="G764" s="99"/>
    </row>
    <row r="765" spans="6:7" ht="12.75">
      <c r="F765" s="99"/>
      <c r="G765" s="99"/>
    </row>
    <row r="766" spans="6:7" ht="12.75">
      <c r="F766" s="99"/>
      <c r="G766" s="99"/>
    </row>
    <row r="767" spans="6:7" ht="12.75">
      <c r="F767" s="99"/>
      <c r="G767" s="99"/>
    </row>
    <row r="768" spans="6:7" ht="12.75">
      <c r="F768" s="99"/>
      <c r="G768" s="99"/>
    </row>
    <row r="769" spans="6:7" ht="12.75">
      <c r="F769" s="99"/>
      <c r="G769" s="99"/>
    </row>
    <row r="770" spans="6:7" ht="12.75">
      <c r="F770" s="99"/>
      <c r="G770" s="99"/>
    </row>
    <row r="771" spans="6:7" ht="12.75">
      <c r="F771" s="99"/>
      <c r="G771" s="99"/>
    </row>
    <row r="772" spans="6:7" ht="12.75">
      <c r="F772" s="99"/>
      <c r="G772" s="99"/>
    </row>
    <row r="773" spans="6:7" ht="12.75">
      <c r="F773" s="99"/>
      <c r="G773" s="99"/>
    </row>
    <row r="774" spans="6:7" ht="12.75">
      <c r="F774" s="99"/>
      <c r="G774" s="99"/>
    </row>
    <row r="775" spans="6:7" ht="12.75">
      <c r="F775" s="99"/>
      <c r="G775" s="99"/>
    </row>
    <row r="776" spans="6:7" ht="12.75">
      <c r="F776" s="99"/>
      <c r="G776" s="99"/>
    </row>
    <row r="777" spans="6:7" ht="12.75">
      <c r="F777" s="99"/>
      <c r="G777" s="99"/>
    </row>
    <row r="778" spans="6:7" ht="12.75">
      <c r="F778" s="99"/>
      <c r="G778" s="99"/>
    </row>
    <row r="779" spans="6:7" ht="12.75">
      <c r="F779" s="99"/>
      <c r="G779" s="99"/>
    </row>
    <row r="780" spans="6:7" ht="12.75">
      <c r="F780" s="99"/>
      <c r="G780" s="99"/>
    </row>
    <row r="781" spans="6:7" ht="12.75">
      <c r="F781" s="99"/>
      <c r="G781" s="99"/>
    </row>
    <row r="782" spans="6:7" ht="12.75">
      <c r="F782" s="99"/>
      <c r="G782" s="99"/>
    </row>
    <row r="783" spans="6:7" ht="12.75">
      <c r="F783" s="99"/>
      <c r="G783" s="99"/>
    </row>
    <row r="784" spans="6:7" ht="12.75">
      <c r="F784" s="99"/>
      <c r="G784" s="99"/>
    </row>
    <row r="785" spans="6:7" ht="12.75">
      <c r="F785" s="99"/>
      <c r="G785" s="99"/>
    </row>
    <row r="786" spans="6:7" ht="12.75">
      <c r="F786" s="99"/>
      <c r="G786" s="99"/>
    </row>
    <row r="787" spans="6:7" ht="12.75">
      <c r="F787" s="99"/>
      <c r="G787" s="99"/>
    </row>
    <row r="788" spans="6:7" ht="12.75">
      <c r="F788" s="99"/>
      <c r="G788" s="99"/>
    </row>
    <row r="789" spans="6:7" ht="12.75">
      <c r="F789" s="99"/>
      <c r="G789" s="99"/>
    </row>
    <row r="790" spans="6:7" ht="12.75">
      <c r="F790" s="99"/>
      <c r="G790" s="99"/>
    </row>
    <row r="791" spans="6:7" ht="12.75">
      <c r="F791" s="99"/>
      <c r="G791" s="99"/>
    </row>
    <row r="792" spans="6:7" ht="12.75">
      <c r="F792" s="99"/>
      <c r="G792" s="99"/>
    </row>
    <row r="793" spans="6:7" ht="12.75">
      <c r="F793" s="99"/>
      <c r="G793" s="99"/>
    </row>
    <row r="794" spans="6:7" ht="12.75">
      <c r="F794" s="99"/>
      <c r="G794" s="99"/>
    </row>
    <row r="795" spans="6:7" ht="12.75">
      <c r="F795" s="99"/>
      <c r="G795" s="99"/>
    </row>
    <row r="796" spans="6:7" ht="12.75">
      <c r="F796" s="99"/>
      <c r="G796" s="99"/>
    </row>
    <row r="797" spans="6:7" ht="12.75">
      <c r="F797" s="99"/>
      <c r="G797" s="99"/>
    </row>
    <row r="798" spans="6:7" ht="12.75">
      <c r="F798" s="99"/>
      <c r="G798" s="99"/>
    </row>
    <row r="799" spans="6:7" ht="12.75">
      <c r="F799" s="99"/>
      <c r="G799" s="99"/>
    </row>
    <row r="800" spans="6:7" ht="12.75">
      <c r="F800" s="99"/>
      <c r="G800" s="99"/>
    </row>
    <row r="801" spans="6:7" ht="12.75">
      <c r="F801" s="99"/>
      <c r="G801" s="99"/>
    </row>
    <row r="802" spans="6:7" ht="12.75">
      <c r="F802" s="99"/>
      <c r="G802" s="99"/>
    </row>
    <row r="803" spans="6:7" ht="12.75">
      <c r="F803" s="99"/>
      <c r="G803" s="99"/>
    </row>
    <row r="804" spans="6:7" ht="12.75">
      <c r="F804" s="99"/>
      <c r="G804" s="99"/>
    </row>
    <row r="805" spans="6:7" ht="12.75">
      <c r="F805" s="99"/>
      <c r="G805" s="99"/>
    </row>
    <row r="806" spans="6:7" ht="12.75">
      <c r="F806" s="99"/>
      <c r="G806" s="99"/>
    </row>
    <row r="807" spans="6:7" ht="12.75">
      <c r="F807" s="99"/>
      <c r="G807" s="99"/>
    </row>
    <row r="808" spans="6:7" ht="12.75">
      <c r="F808" s="99"/>
      <c r="G808" s="99"/>
    </row>
    <row r="809" spans="6:7" ht="12.75">
      <c r="F809" s="99"/>
      <c r="G809" s="99"/>
    </row>
  </sheetData>
  <mergeCells count="14">
    <mergeCell ref="A7:G7"/>
    <mergeCell ref="A173:D173"/>
    <mergeCell ref="A1:E1"/>
    <mergeCell ref="A84:A88"/>
    <mergeCell ref="B123:B124"/>
    <mergeCell ref="A2:E2"/>
    <mergeCell ref="A3:E3"/>
    <mergeCell ref="A4:E4"/>
    <mergeCell ref="F1:G1"/>
    <mergeCell ref="F2:G2"/>
    <mergeCell ref="F3:G3"/>
    <mergeCell ref="F4:G4"/>
    <mergeCell ref="A5:G5"/>
    <mergeCell ref="A6:G6"/>
  </mergeCells>
  <printOptions/>
  <pageMargins left="0.47" right="0.37" top="0.9" bottom="0.6" header="0.41" footer="0.36"/>
  <pageSetup horizontalDpi="600" verticalDpi="600" orientation="portrait" paperSize="9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I10" sqref="I10"/>
    </sheetView>
  </sheetViews>
  <sheetFormatPr defaultColWidth="9.00390625" defaultRowHeight="12.75"/>
  <cols>
    <col min="1" max="1" width="6.00390625" style="0" customWidth="1"/>
    <col min="3" max="3" width="5.625" style="0" customWidth="1"/>
    <col min="4" max="4" width="33.00390625" style="0" customWidth="1"/>
    <col min="5" max="5" width="11.75390625" style="0" customWidth="1"/>
    <col min="6" max="6" width="12.125" style="0" customWidth="1"/>
    <col min="7" max="7" width="6.00390625" style="0" customWidth="1"/>
  </cols>
  <sheetData>
    <row r="1" spans="1:7" ht="12.75">
      <c r="A1" s="477"/>
      <c r="B1" s="477"/>
      <c r="C1" s="477"/>
      <c r="D1" s="543"/>
      <c r="E1" s="543"/>
      <c r="F1" s="541" t="s">
        <v>324</v>
      </c>
      <c r="G1" s="541"/>
    </row>
    <row r="2" spans="1:7" ht="12.75">
      <c r="A2" s="480"/>
      <c r="B2" s="480"/>
      <c r="C2" s="480"/>
      <c r="D2" s="480"/>
      <c r="E2" s="480"/>
      <c r="F2" s="541" t="s">
        <v>304</v>
      </c>
      <c r="G2" s="541"/>
    </row>
    <row r="3" spans="1:7" ht="12.75">
      <c r="A3" s="477"/>
      <c r="B3" s="477"/>
      <c r="C3" s="477"/>
      <c r="D3" s="478"/>
      <c r="E3" s="478"/>
      <c r="F3" s="541" t="s">
        <v>186</v>
      </c>
      <c r="G3" s="541"/>
    </row>
    <row r="4" spans="1:7" ht="12.75">
      <c r="A4" s="477"/>
      <c r="B4" s="477"/>
      <c r="C4" s="477"/>
      <c r="D4" s="478"/>
      <c r="E4" s="478"/>
      <c r="F4" s="541" t="s">
        <v>187</v>
      </c>
      <c r="G4" s="541"/>
    </row>
    <row r="5" spans="1:7" ht="12.75">
      <c r="A5" s="477"/>
      <c r="B5" s="477"/>
      <c r="C5" s="477"/>
      <c r="D5" s="478"/>
      <c r="E5" s="478"/>
      <c r="F5" s="479"/>
      <c r="G5" s="479"/>
    </row>
    <row r="6" spans="1:7" ht="18.75">
      <c r="A6" s="542" t="s">
        <v>178</v>
      </c>
      <c r="B6" s="542"/>
      <c r="C6" s="542"/>
      <c r="D6" s="542"/>
      <c r="E6" s="542"/>
      <c r="F6" s="542"/>
      <c r="G6" s="542"/>
    </row>
    <row r="7" spans="1:7" ht="18.75">
      <c r="A7" s="542" t="s">
        <v>325</v>
      </c>
      <c r="B7" s="542"/>
      <c r="C7" s="542"/>
      <c r="D7" s="542"/>
      <c r="E7" s="542"/>
      <c r="F7" s="542"/>
      <c r="G7" s="542"/>
    </row>
    <row r="8" spans="1:7" ht="18.75">
      <c r="A8" s="542" t="s">
        <v>326</v>
      </c>
      <c r="B8" s="542"/>
      <c r="C8" s="542"/>
      <c r="D8" s="542"/>
      <c r="E8" s="542"/>
      <c r="F8" s="542"/>
      <c r="G8" s="542"/>
    </row>
    <row r="9" spans="1:7" ht="18.75">
      <c r="A9" s="537" t="s">
        <v>327</v>
      </c>
      <c r="B9" s="537"/>
      <c r="C9" s="537"/>
      <c r="D9" s="537"/>
      <c r="E9" s="537"/>
      <c r="F9" s="537"/>
      <c r="G9" s="537"/>
    </row>
    <row r="10" spans="1:7" ht="15.75">
      <c r="A10" s="481"/>
      <c r="B10" s="481"/>
      <c r="C10" s="481"/>
      <c r="D10" s="481"/>
      <c r="E10" s="481"/>
      <c r="F10" s="477"/>
      <c r="G10" s="477"/>
    </row>
    <row r="11" spans="1:7" ht="51">
      <c r="A11" s="90" t="s">
        <v>1</v>
      </c>
      <c r="B11" s="266" t="s">
        <v>21</v>
      </c>
      <c r="C11" s="266" t="s">
        <v>22</v>
      </c>
      <c r="D11" s="266" t="s">
        <v>2</v>
      </c>
      <c r="E11" s="417" t="s">
        <v>181</v>
      </c>
      <c r="F11" s="418" t="s">
        <v>317</v>
      </c>
      <c r="G11" s="419" t="s">
        <v>183</v>
      </c>
    </row>
    <row r="12" spans="1:7" ht="12.75">
      <c r="A12" s="333">
        <v>1</v>
      </c>
      <c r="B12" s="333">
        <v>2</v>
      </c>
      <c r="C12" s="333">
        <v>3</v>
      </c>
      <c r="D12" s="333">
        <v>4</v>
      </c>
      <c r="E12" s="333">
        <v>5</v>
      </c>
      <c r="F12" s="482">
        <v>6</v>
      </c>
      <c r="G12" s="482">
        <v>7</v>
      </c>
    </row>
    <row r="13" spans="1:7" ht="14.25">
      <c r="A13" s="325" t="s">
        <v>11</v>
      </c>
      <c r="B13" s="471"/>
      <c r="C13" s="471"/>
      <c r="D13" s="483" t="s">
        <v>3</v>
      </c>
      <c r="E13" s="420">
        <f>E14</f>
        <v>40000</v>
      </c>
      <c r="F13" s="421">
        <f>F14</f>
        <v>0</v>
      </c>
      <c r="G13" s="422">
        <f>F13/E13*100</f>
        <v>0</v>
      </c>
    </row>
    <row r="14" spans="1:7" ht="25.5">
      <c r="A14" s="448"/>
      <c r="B14" s="423" t="s">
        <v>24</v>
      </c>
      <c r="C14" s="423"/>
      <c r="D14" s="484" t="s">
        <v>25</v>
      </c>
      <c r="E14" s="424">
        <f>E15</f>
        <v>40000</v>
      </c>
      <c r="F14" s="425">
        <f>F15</f>
        <v>0</v>
      </c>
      <c r="G14" s="426">
        <f aca="true" t="shared" si="0" ref="G14:G49">F14/E14*100</f>
        <v>0</v>
      </c>
    </row>
    <row r="15" spans="1:7" ht="48">
      <c r="A15" s="445"/>
      <c r="B15" s="427"/>
      <c r="C15" s="427" t="s">
        <v>26</v>
      </c>
      <c r="D15" s="485" t="s">
        <v>27</v>
      </c>
      <c r="E15" s="431">
        <v>40000</v>
      </c>
      <c r="F15" s="432">
        <v>0</v>
      </c>
      <c r="G15" s="104">
        <f t="shared" si="0"/>
        <v>0</v>
      </c>
    </row>
    <row r="16" spans="1:7" ht="14.25">
      <c r="A16" s="325" t="s">
        <v>12</v>
      </c>
      <c r="B16" s="471"/>
      <c r="C16" s="471"/>
      <c r="D16" s="483" t="s">
        <v>4</v>
      </c>
      <c r="E16" s="420">
        <f>E17</f>
        <v>14000</v>
      </c>
      <c r="F16" s="421">
        <f>F17</f>
        <v>0</v>
      </c>
      <c r="G16" s="422">
        <f t="shared" si="0"/>
        <v>0</v>
      </c>
    </row>
    <row r="17" spans="1:7" ht="12.75">
      <c r="A17" s="486"/>
      <c r="B17" s="423" t="s">
        <v>32</v>
      </c>
      <c r="C17" s="423"/>
      <c r="D17" s="484" t="s">
        <v>33</v>
      </c>
      <c r="E17" s="424">
        <f>E18</f>
        <v>14000</v>
      </c>
      <c r="F17" s="425">
        <f>F18</f>
        <v>0</v>
      </c>
      <c r="G17" s="426">
        <f t="shared" si="0"/>
        <v>0</v>
      </c>
    </row>
    <row r="18" spans="1:7" ht="48">
      <c r="A18" s="487"/>
      <c r="B18" s="488"/>
      <c r="C18" s="433" t="s">
        <v>26</v>
      </c>
      <c r="D18" s="489" t="s">
        <v>27</v>
      </c>
      <c r="E18" s="434">
        <v>14000</v>
      </c>
      <c r="F18" s="432">
        <v>0</v>
      </c>
      <c r="G18" s="104">
        <f t="shared" si="0"/>
        <v>0</v>
      </c>
    </row>
    <row r="19" spans="1:7" ht="14.25">
      <c r="A19" s="325">
        <v>700</v>
      </c>
      <c r="B19" s="435"/>
      <c r="C19" s="435"/>
      <c r="D19" s="490" t="s">
        <v>0</v>
      </c>
      <c r="E19" s="436">
        <f>E20</f>
        <v>28000</v>
      </c>
      <c r="F19" s="421">
        <f>F20</f>
        <v>13998</v>
      </c>
      <c r="G19" s="422">
        <f t="shared" si="0"/>
        <v>49.99285714285715</v>
      </c>
    </row>
    <row r="20" spans="1:7" ht="12.75">
      <c r="A20" s="437"/>
      <c r="B20" s="438">
        <v>70005</v>
      </c>
      <c r="C20" s="438"/>
      <c r="D20" s="493" t="s">
        <v>55</v>
      </c>
      <c r="E20" s="439">
        <f>E21</f>
        <v>28000</v>
      </c>
      <c r="F20" s="425">
        <f>F21</f>
        <v>13998</v>
      </c>
      <c r="G20" s="426">
        <f t="shared" si="0"/>
        <v>49.99285714285715</v>
      </c>
    </row>
    <row r="21" spans="1:7" ht="48">
      <c r="A21" s="440"/>
      <c r="B21" s="440"/>
      <c r="C21" s="440" t="s">
        <v>26</v>
      </c>
      <c r="D21" s="494" t="s">
        <v>27</v>
      </c>
      <c r="E21" s="441">
        <v>28000</v>
      </c>
      <c r="F21" s="432">
        <v>13998</v>
      </c>
      <c r="G21" s="104">
        <f t="shared" si="0"/>
        <v>49.99285714285715</v>
      </c>
    </row>
    <row r="22" spans="1:7" ht="14.25">
      <c r="A22" s="442">
        <v>710</v>
      </c>
      <c r="B22" s="325"/>
      <c r="C22" s="435"/>
      <c r="D22" s="490" t="s">
        <v>6</v>
      </c>
      <c r="E22" s="443">
        <f>E23+E25+E27</f>
        <v>224000</v>
      </c>
      <c r="F22" s="421">
        <f>F23+F25+F27</f>
        <v>115963</v>
      </c>
      <c r="G22" s="422">
        <f t="shared" si="0"/>
        <v>51.769196428571426</v>
      </c>
    </row>
    <row r="23" spans="1:7" ht="25.5">
      <c r="A23" s="437"/>
      <c r="B23" s="326">
        <v>71013</v>
      </c>
      <c r="C23" s="326"/>
      <c r="D23" s="495" t="s">
        <v>62</v>
      </c>
      <c r="E23" s="444">
        <f>E24</f>
        <v>30000</v>
      </c>
      <c r="F23" s="425">
        <f>F24</f>
        <v>15000</v>
      </c>
      <c r="G23" s="426">
        <f t="shared" si="0"/>
        <v>50</v>
      </c>
    </row>
    <row r="24" spans="1:7" ht="48">
      <c r="A24" s="445"/>
      <c r="B24" s="446"/>
      <c r="C24" s="446" t="s">
        <v>26</v>
      </c>
      <c r="D24" s="496" t="s">
        <v>27</v>
      </c>
      <c r="E24" s="447">
        <v>30000</v>
      </c>
      <c r="F24" s="432">
        <v>15000</v>
      </c>
      <c r="G24" s="104">
        <f t="shared" si="0"/>
        <v>50</v>
      </c>
    </row>
    <row r="25" spans="1:7" ht="15">
      <c r="A25" s="448"/>
      <c r="B25" s="438">
        <v>71014</v>
      </c>
      <c r="C25" s="438"/>
      <c r="D25" s="493" t="s">
        <v>63</v>
      </c>
      <c r="E25" s="449">
        <f>E26</f>
        <v>35000</v>
      </c>
      <c r="F25" s="425">
        <f>F26</f>
        <v>17502</v>
      </c>
      <c r="G25" s="450">
        <f t="shared" si="0"/>
        <v>50.005714285714284</v>
      </c>
    </row>
    <row r="26" spans="1:7" ht="48">
      <c r="A26" s="445"/>
      <c r="B26" s="446"/>
      <c r="C26" s="446" t="s">
        <v>26</v>
      </c>
      <c r="D26" s="496" t="s">
        <v>27</v>
      </c>
      <c r="E26" s="447">
        <v>35000</v>
      </c>
      <c r="F26" s="425">
        <v>17502</v>
      </c>
      <c r="G26" s="450">
        <f t="shared" si="0"/>
        <v>50.005714285714284</v>
      </c>
    </row>
    <row r="27" spans="1:7" ht="15">
      <c r="A27" s="445"/>
      <c r="B27" s="451">
        <v>71015</v>
      </c>
      <c r="C27" s="452"/>
      <c r="D27" s="497" t="s">
        <v>64</v>
      </c>
      <c r="E27" s="453">
        <f>E28+E29</f>
        <v>159000</v>
      </c>
      <c r="F27" s="425">
        <f>F28+F29</f>
        <v>83461</v>
      </c>
      <c r="G27" s="450">
        <f t="shared" si="0"/>
        <v>52.49119496855346</v>
      </c>
    </row>
    <row r="28" spans="1:7" ht="48">
      <c r="A28" s="440"/>
      <c r="B28" s="433"/>
      <c r="C28" s="454" t="s">
        <v>26</v>
      </c>
      <c r="D28" s="498" t="s">
        <v>27</v>
      </c>
      <c r="E28" s="441">
        <v>155000</v>
      </c>
      <c r="F28" s="455">
        <v>83461</v>
      </c>
      <c r="G28" s="456">
        <f t="shared" si="0"/>
        <v>53.8458064516129</v>
      </c>
    </row>
    <row r="29" spans="1:7" ht="60">
      <c r="A29" s="440"/>
      <c r="B29" s="457"/>
      <c r="C29" s="446" t="s">
        <v>65</v>
      </c>
      <c r="D29" s="499" t="s">
        <v>66</v>
      </c>
      <c r="E29" s="458">
        <v>4000</v>
      </c>
      <c r="F29" s="459">
        <v>0</v>
      </c>
      <c r="G29" s="460">
        <f t="shared" si="0"/>
        <v>0</v>
      </c>
    </row>
    <row r="30" spans="1:7" ht="15">
      <c r="A30" s="325">
        <v>750</v>
      </c>
      <c r="B30" s="461"/>
      <c r="C30" s="461"/>
      <c r="D30" s="500" t="s">
        <v>7</v>
      </c>
      <c r="E30" s="462">
        <f>E31+E33</f>
        <v>113729</v>
      </c>
      <c r="F30" s="463">
        <f>F31+F33</f>
        <v>71165</v>
      </c>
      <c r="G30" s="450">
        <f t="shared" si="0"/>
        <v>62.57418952070273</v>
      </c>
    </row>
    <row r="31" spans="1:7" ht="12.75">
      <c r="A31" s="452"/>
      <c r="B31" s="326">
        <v>75011</v>
      </c>
      <c r="C31" s="452"/>
      <c r="D31" s="495" t="s">
        <v>68</v>
      </c>
      <c r="E31" s="444">
        <f>E32</f>
        <v>92229</v>
      </c>
      <c r="F31" s="425">
        <f>F32</f>
        <v>49665</v>
      </c>
      <c r="G31" s="426">
        <f t="shared" si="0"/>
        <v>53.84965683244967</v>
      </c>
    </row>
    <row r="32" spans="1:7" ht="48">
      <c r="A32" s="464"/>
      <c r="B32" s="464"/>
      <c r="C32" s="433" t="s">
        <v>26</v>
      </c>
      <c r="D32" s="489" t="s">
        <v>69</v>
      </c>
      <c r="E32" s="434">
        <v>92229</v>
      </c>
      <c r="F32" s="432">
        <v>49665</v>
      </c>
      <c r="G32" s="104">
        <f t="shared" si="0"/>
        <v>53.84965683244967</v>
      </c>
    </row>
    <row r="33" spans="1:7" ht="12.75">
      <c r="A33" s="448"/>
      <c r="B33" s="452">
        <v>75045</v>
      </c>
      <c r="C33" s="326"/>
      <c r="D33" s="495" t="s">
        <v>75</v>
      </c>
      <c r="E33" s="444">
        <f>E34</f>
        <v>21500</v>
      </c>
      <c r="F33" s="425">
        <f>F34</f>
        <v>21500</v>
      </c>
      <c r="G33" s="426">
        <f t="shared" si="0"/>
        <v>100</v>
      </c>
    </row>
    <row r="34" spans="1:7" ht="48">
      <c r="A34" s="457"/>
      <c r="B34" s="446"/>
      <c r="C34" s="446" t="s">
        <v>26</v>
      </c>
      <c r="D34" s="496" t="s">
        <v>27</v>
      </c>
      <c r="E34" s="447">
        <v>21500</v>
      </c>
      <c r="F34" s="432">
        <v>21500</v>
      </c>
      <c r="G34" s="104">
        <f t="shared" si="0"/>
        <v>100</v>
      </c>
    </row>
    <row r="35" spans="1:7" ht="28.5">
      <c r="A35" s="325">
        <v>754</v>
      </c>
      <c r="B35" s="435"/>
      <c r="C35" s="465"/>
      <c r="D35" s="490" t="s">
        <v>8</v>
      </c>
      <c r="E35" s="443">
        <f>E36+E38</f>
        <v>3016114</v>
      </c>
      <c r="F35" s="421">
        <f>F36+F38</f>
        <v>1937824</v>
      </c>
      <c r="G35" s="422">
        <f t="shared" si="0"/>
        <v>64.24903037484657</v>
      </c>
    </row>
    <row r="36" spans="1:7" ht="25.5">
      <c r="A36" s="448"/>
      <c r="B36" s="452">
        <v>75411</v>
      </c>
      <c r="C36" s="326"/>
      <c r="D36" s="495" t="s">
        <v>78</v>
      </c>
      <c r="E36" s="444">
        <f>E37</f>
        <v>3015714</v>
      </c>
      <c r="F36" s="425">
        <f>F37</f>
        <v>1937424</v>
      </c>
      <c r="G36" s="450">
        <f t="shared" si="0"/>
        <v>64.24428841727034</v>
      </c>
    </row>
    <row r="37" spans="1:7" ht="48">
      <c r="A37" s="466"/>
      <c r="B37" s="466"/>
      <c r="C37" s="466" t="s">
        <v>26</v>
      </c>
      <c r="D37" s="501" t="s">
        <v>27</v>
      </c>
      <c r="E37" s="458">
        <v>3015714</v>
      </c>
      <c r="F37" s="432">
        <v>1937424</v>
      </c>
      <c r="G37" s="104">
        <f t="shared" si="0"/>
        <v>64.24428841727034</v>
      </c>
    </row>
    <row r="38" spans="1:7" ht="12.75">
      <c r="A38" s="437"/>
      <c r="B38" s="437" t="s">
        <v>79</v>
      </c>
      <c r="C38" s="437"/>
      <c r="D38" s="502" t="s">
        <v>80</v>
      </c>
      <c r="E38" s="467">
        <f>E39</f>
        <v>400</v>
      </c>
      <c r="F38" s="425">
        <f>F39</f>
        <v>400</v>
      </c>
      <c r="G38" s="426">
        <f t="shared" si="0"/>
        <v>100</v>
      </c>
    </row>
    <row r="39" spans="1:7" ht="48">
      <c r="A39" s="466"/>
      <c r="B39" s="468"/>
      <c r="C39" s="468" t="s">
        <v>26</v>
      </c>
      <c r="D39" s="503" t="s">
        <v>27</v>
      </c>
      <c r="E39" s="431">
        <v>400</v>
      </c>
      <c r="F39" s="432">
        <v>400</v>
      </c>
      <c r="G39" s="104">
        <f t="shared" si="0"/>
        <v>100</v>
      </c>
    </row>
    <row r="40" spans="1:7" ht="14.25">
      <c r="A40" s="325">
        <v>851</v>
      </c>
      <c r="B40" s="325"/>
      <c r="C40" s="435"/>
      <c r="D40" s="490" t="s">
        <v>10</v>
      </c>
      <c r="E40" s="443">
        <f>E41</f>
        <v>988000</v>
      </c>
      <c r="F40" s="421">
        <f>F41</f>
        <v>493184</v>
      </c>
      <c r="G40" s="422">
        <f t="shared" si="0"/>
        <v>49.91740890688259</v>
      </c>
    </row>
    <row r="41" spans="1:7" ht="38.25">
      <c r="A41" s="448"/>
      <c r="B41" s="438">
        <v>85156</v>
      </c>
      <c r="C41" s="326"/>
      <c r="D41" s="495" t="s">
        <v>129</v>
      </c>
      <c r="E41" s="444">
        <f>E42</f>
        <v>988000</v>
      </c>
      <c r="F41" s="425">
        <v>493184</v>
      </c>
      <c r="G41" s="426">
        <f t="shared" si="0"/>
        <v>49.91740890688259</v>
      </c>
    </row>
    <row r="42" spans="1:7" ht="48">
      <c r="A42" s="457"/>
      <c r="B42" s="454"/>
      <c r="C42" s="454" t="s">
        <v>26</v>
      </c>
      <c r="D42" s="504" t="s">
        <v>27</v>
      </c>
      <c r="E42" s="469">
        <v>988000</v>
      </c>
      <c r="F42" s="432">
        <v>493184</v>
      </c>
      <c r="G42" s="104">
        <f t="shared" si="0"/>
        <v>49.91740890688259</v>
      </c>
    </row>
    <row r="43" spans="1:7" ht="14.25">
      <c r="A43" s="325" t="s">
        <v>328</v>
      </c>
      <c r="B43" s="435"/>
      <c r="C43" s="435"/>
      <c r="D43" s="490" t="s">
        <v>17</v>
      </c>
      <c r="E43" s="443">
        <f>E44</f>
        <v>306000</v>
      </c>
      <c r="F43" s="421">
        <f>F44</f>
        <v>149100</v>
      </c>
      <c r="G43" s="422">
        <f t="shared" si="0"/>
        <v>48.72549019607843</v>
      </c>
    </row>
    <row r="44" spans="1:7" ht="12.75">
      <c r="A44" s="448"/>
      <c r="B44" s="470" t="s">
        <v>138</v>
      </c>
      <c r="C44" s="470"/>
      <c r="D44" s="497" t="s">
        <v>139</v>
      </c>
      <c r="E44" s="453">
        <f>E45</f>
        <v>306000</v>
      </c>
      <c r="F44" s="425">
        <f>F45</f>
        <v>149100</v>
      </c>
      <c r="G44" s="426">
        <f t="shared" si="0"/>
        <v>48.72549019607843</v>
      </c>
    </row>
    <row r="45" spans="1:7" ht="48">
      <c r="A45" s="445"/>
      <c r="B45" s="440"/>
      <c r="C45" s="457" t="s">
        <v>26</v>
      </c>
      <c r="D45" s="499" t="s">
        <v>140</v>
      </c>
      <c r="E45" s="458">
        <v>306000</v>
      </c>
      <c r="F45" s="432">
        <v>149100</v>
      </c>
      <c r="G45" s="104">
        <f t="shared" si="0"/>
        <v>48.72549019607843</v>
      </c>
    </row>
    <row r="46" spans="1:7" ht="28.5">
      <c r="A46" s="325" t="s">
        <v>148</v>
      </c>
      <c r="B46" s="325"/>
      <c r="C46" s="471"/>
      <c r="D46" s="483" t="s">
        <v>18</v>
      </c>
      <c r="E46" s="420">
        <f>E47</f>
        <v>62000</v>
      </c>
      <c r="F46" s="421">
        <f>F47</f>
        <v>32957</v>
      </c>
      <c r="G46" s="422">
        <f t="shared" si="0"/>
        <v>53.15645161290322</v>
      </c>
    </row>
    <row r="47" spans="1:7" ht="25.5">
      <c r="A47" s="437"/>
      <c r="B47" s="452">
        <v>85321</v>
      </c>
      <c r="C47" s="326"/>
      <c r="D47" s="495" t="s">
        <v>149</v>
      </c>
      <c r="E47" s="444">
        <f>E48</f>
        <v>62000</v>
      </c>
      <c r="F47" s="425">
        <f>F48</f>
        <v>32957</v>
      </c>
      <c r="G47" s="426">
        <f t="shared" si="0"/>
        <v>53.15645161290322</v>
      </c>
    </row>
    <row r="48" spans="1:7" ht="48">
      <c r="A48" s="445"/>
      <c r="B48" s="324"/>
      <c r="C48" s="457" t="s">
        <v>26</v>
      </c>
      <c r="D48" s="499" t="s">
        <v>27</v>
      </c>
      <c r="E48" s="458">
        <v>62000</v>
      </c>
      <c r="F48" s="432">
        <v>32957</v>
      </c>
      <c r="G48" s="104">
        <f t="shared" si="0"/>
        <v>53.15645161290322</v>
      </c>
    </row>
    <row r="49" spans="1:7" ht="14.25">
      <c r="A49" s="538" t="s">
        <v>329</v>
      </c>
      <c r="B49" s="539"/>
      <c r="C49" s="539"/>
      <c r="D49" s="540"/>
      <c r="E49" s="420">
        <f>E13+E16+E19+E22+E30+E35+E40+E43+E46</f>
        <v>4791843</v>
      </c>
      <c r="F49" s="476">
        <f>F13+F16+F19+F22+F30+F40+F46+F43+F35</f>
        <v>2814191</v>
      </c>
      <c r="G49" s="422">
        <f t="shared" si="0"/>
        <v>58.728781389540515</v>
      </c>
    </row>
    <row r="50" spans="5:7" ht="12.75">
      <c r="E50" s="473"/>
      <c r="F50" s="473"/>
      <c r="G50" s="473"/>
    </row>
    <row r="51" spans="5:7" ht="12.75">
      <c r="E51" s="473"/>
      <c r="F51" s="473"/>
      <c r="G51" s="473"/>
    </row>
    <row r="52" spans="5:7" ht="12.75">
      <c r="E52" s="473"/>
      <c r="F52" s="473"/>
      <c r="G52" s="473"/>
    </row>
    <row r="53" spans="5:7" ht="12.75">
      <c r="E53" s="473"/>
      <c r="F53" s="473"/>
      <c r="G53" s="473"/>
    </row>
    <row r="54" spans="5:7" ht="12.75">
      <c r="E54" s="473"/>
      <c r="F54" s="473"/>
      <c r="G54" s="473"/>
    </row>
    <row r="55" spans="5:7" ht="12.75">
      <c r="E55" s="473"/>
      <c r="F55" s="473"/>
      <c r="G55" s="473"/>
    </row>
    <row r="56" spans="5:7" ht="12.75">
      <c r="E56" s="473"/>
      <c r="F56" s="473"/>
      <c r="G56" s="473"/>
    </row>
    <row r="57" spans="5:7" ht="12.75">
      <c r="E57" s="473"/>
      <c r="F57" s="473"/>
      <c r="G57" s="473"/>
    </row>
    <row r="58" spans="5:7" ht="12.75">
      <c r="E58" s="473"/>
      <c r="F58" s="473"/>
      <c r="G58" s="473"/>
    </row>
    <row r="59" spans="5:7" ht="12.75">
      <c r="E59" s="473"/>
      <c r="F59" s="473"/>
      <c r="G59" s="473"/>
    </row>
    <row r="60" spans="5:7" ht="12.75">
      <c r="E60" s="473"/>
      <c r="F60" s="473"/>
      <c r="G60" s="473"/>
    </row>
    <row r="61" spans="5:7" ht="12.75">
      <c r="E61" s="473"/>
      <c r="F61" s="473"/>
      <c r="G61" s="473"/>
    </row>
    <row r="62" spans="5:7" ht="12.75">
      <c r="E62" s="473"/>
      <c r="F62" s="473"/>
      <c r="G62" s="473"/>
    </row>
    <row r="63" spans="5:7" ht="12.75">
      <c r="E63" s="473"/>
      <c r="F63" s="473"/>
      <c r="G63" s="473"/>
    </row>
    <row r="64" spans="5:7" ht="12.75">
      <c r="E64" s="473"/>
      <c r="F64" s="473"/>
      <c r="G64" s="473"/>
    </row>
    <row r="65" spans="5:7" ht="12.75">
      <c r="E65" s="473"/>
      <c r="F65" s="473"/>
      <c r="G65" s="473"/>
    </row>
    <row r="66" spans="5:7" ht="12.75">
      <c r="E66" s="473"/>
      <c r="F66" s="473"/>
      <c r="G66" s="473"/>
    </row>
    <row r="67" spans="5:7" ht="12.75">
      <c r="E67" s="473"/>
      <c r="F67" s="473"/>
      <c r="G67" s="473"/>
    </row>
    <row r="68" spans="5:7" ht="12.75">
      <c r="E68" s="473"/>
      <c r="F68" s="473"/>
      <c r="G68" s="473"/>
    </row>
    <row r="69" spans="5:7" ht="12.75">
      <c r="E69" s="473"/>
      <c r="F69" s="473"/>
      <c r="G69" s="473"/>
    </row>
    <row r="70" spans="5:7" ht="12.75">
      <c r="E70" s="473"/>
      <c r="F70" s="473"/>
      <c r="G70" s="473"/>
    </row>
    <row r="71" spans="5:7" ht="12.75">
      <c r="E71" s="473"/>
      <c r="F71" s="473"/>
      <c r="G71" s="473"/>
    </row>
    <row r="72" spans="5:7" ht="12.75">
      <c r="E72" s="473"/>
      <c r="F72" s="473"/>
      <c r="G72" s="473"/>
    </row>
    <row r="73" spans="5:7" ht="12.75">
      <c r="E73" s="473"/>
      <c r="F73" s="473"/>
      <c r="G73" s="473"/>
    </row>
    <row r="74" spans="5:7" ht="12.75">
      <c r="E74" s="473"/>
      <c r="F74" s="473"/>
      <c r="G74" s="473"/>
    </row>
    <row r="75" spans="5:7" ht="12.75">
      <c r="E75" s="473"/>
      <c r="F75" s="473"/>
      <c r="G75" s="473"/>
    </row>
    <row r="76" spans="5:7" ht="12.75">
      <c r="E76" s="473"/>
      <c r="F76" s="473"/>
      <c r="G76" s="473"/>
    </row>
    <row r="77" spans="5:7" ht="12.75">
      <c r="E77" s="473"/>
      <c r="F77" s="473"/>
      <c r="G77" s="473"/>
    </row>
    <row r="78" spans="5:7" ht="12.75">
      <c r="E78" s="473"/>
      <c r="F78" s="473"/>
      <c r="G78" s="473"/>
    </row>
    <row r="79" spans="5:7" ht="12.75">
      <c r="E79" s="473"/>
      <c r="F79" s="473"/>
      <c r="G79" s="473"/>
    </row>
    <row r="80" spans="5:7" ht="12.75">
      <c r="E80" s="473"/>
      <c r="F80" s="473"/>
      <c r="G80" s="473"/>
    </row>
    <row r="81" spans="5:7" ht="12.75">
      <c r="E81" s="473"/>
      <c r="F81" s="473"/>
      <c r="G81" s="473"/>
    </row>
    <row r="82" spans="5:7" ht="12.75">
      <c r="E82" s="473"/>
      <c r="F82" s="473"/>
      <c r="G82" s="473"/>
    </row>
    <row r="83" spans="5:7" ht="12.75">
      <c r="E83" s="473"/>
      <c r="F83" s="473"/>
      <c r="G83" s="473"/>
    </row>
    <row r="84" spans="5:7" ht="12.75">
      <c r="E84" s="473"/>
      <c r="F84" s="473"/>
      <c r="G84" s="473"/>
    </row>
    <row r="85" spans="5:7" ht="12.75">
      <c r="E85" s="473"/>
      <c r="F85" s="473"/>
      <c r="G85" s="473"/>
    </row>
    <row r="86" spans="5:7" ht="12.75">
      <c r="E86" s="473"/>
      <c r="F86" s="473"/>
      <c r="G86" s="473"/>
    </row>
    <row r="87" spans="5:7" ht="12.75">
      <c r="E87" s="473"/>
      <c r="F87" s="473"/>
      <c r="G87" s="473"/>
    </row>
    <row r="88" spans="5:7" ht="12.75">
      <c r="E88" s="473"/>
      <c r="F88" s="473"/>
      <c r="G88" s="473"/>
    </row>
    <row r="89" spans="5:7" ht="12.75">
      <c r="E89" s="473"/>
      <c r="F89" s="473"/>
      <c r="G89" s="473"/>
    </row>
    <row r="90" spans="5:7" ht="12.75">
      <c r="E90" s="473"/>
      <c r="F90" s="473"/>
      <c r="G90" s="473"/>
    </row>
    <row r="91" spans="5:7" ht="12.75">
      <c r="E91" s="473"/>
      <c r="F91" s="473"/>
      <c r="G91" s="473"/>
    </row>
    <row r="92" spans="5:7" ht="12.75">
      <c r="E92" s="473"/>
      <c r="F92" s="473"/>
      <c r="G92" s="473"/>
    </row>
    <row r="93" spans="5:7" ht="12.75">
      <c r="E93" s="473"/>
      <c r="F93" s="473"/>
      <c r="G93" s="473"/>
    </row>
    <row r="94" spans="5:7" ht="12.75">
      <c r="E94" s="473"/>
      <c r="F94" s="473"/>
      <c r="G94" s="473"/>
    </row>
    <row r="95" spans="5:7" ht="12.75">
      <c r="E95" s="473"/>
      <c r="F95" s="473"/>
      <c r="G95" s="473"/>
    </row>
    <row r="96" spans="5:7" ht="12.75">
      <c r="E96" s="473"/>
      <c r="F96" s="473"/>
      <c r="G96" s="473"/>
    </row>
    <row r="97" spans="5:7" ht="12.75">
      <c r="E97" s="473"/>
      <c r="F97" s="473"/>
      <c r="G97" s="473"/>
    </row>
    <row r="98" spans="5:7" ht="12.75">
      <c r="E98" s="473"/>
      <c r="F98" s="473"/>
      <c r="G98" s="473"/>
    </row>
    <row r="99" spans="5:7" ht="12.75">
      <c r="E99" s="473"/>
      <c r="F99" s="473"/>
      <c r="G99" s="473"/>
    </row>
  </sheetData>
  <mergeCells count="10">
    <mergeCell ref="D1:E1"/>
    <mergeCell ref="F1:G1"/>
    <mergeCell ref="F2:G2"/>
    <mergeCell ref="F3:G3"/>
    <mergeCell ref="A9:G9"/>
    <mergeCell ref="A49:D49"/>
    <mergeCell ref="F4:G4"/>
    <mergeCell ref="A6:G6"/>
    <mergeCell ref="A7:G7"/>
    <mergeCell ref="A8:G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I11" sqref="I11"/>
    </sheetView>
  </sheetViews>
  <sheetFormatPr defaultColWidth="9.00390625" defaultRowHeight="12.75"/>
  <cols>
    <col min="1" max="1" width="7.00390625" style="0" customWidth="1"/>
    <col min="3" max="3" width="6.125" style="0" customWidth="1"/>
    <col min="4" max="4" width="26.25390625" style="0" customWidth="1"/>
    <col min="5" max="5" width="11.25390625" style="0" customWidth="1"/>
    <col min="6" max="6" width="13.125" style="0" customWidth="1"/>
    <col min="7" max="7" width="5.25390625" style="0" customWidth="1"/>
  </cols>
  <sheetData>
    <row r="1" spans="1:7" ht="12.75">
      <c r="A1" s="472"/>
      <c r="B1" s="472"/>
      <c r="C1" s="472"/>
      <c r="D1" s="472"/>
      <c r="E1" s="472"/>
      <c r="F1" s="536" t="s">
        <v>330</v>
      </c>
      <c r="G1" s="536"/>
    </row>
    <row r="2" spans="1:7" ht="12.75">
      <c r="A2" s="472"/>
      <c r="B2" s="472"/>
      <c r="C2" s="472"/>
      <c r="D2" s="472"/>
      <c r="E2" s="472"/>
      <c r="F2" s="536" t="s">
        <v>304</v>
      </c>
      <c r="G2" s="536"/>
    </row>
    <row r="3" spans="1:7" ht="12.75">
      <c r="A3" s="472"/>
      <c r="B3" s="472"/>
      <c r="C3" s="472"/>
      <c r="D3" s="472"/>
      <c r="E3" s="472"/>
      <c r="F3" s="536" t="s">
        <v>186</v>
      </c>
      <c r="G3" s="536"/>
    </row>
    <row r="4" spans="1:7" ht="12.75">
      <c r="A4" s="472"/>
      <c r="B4" s="472"/>
      <c r="C4" s="472"/>
      <c r="D4" s="472"/>
      <c r="E4" s="472"/>
      <c r="F4" s="536" t="s">
        <v>187</v>
      </c>
      <c r="G4" s="536"/>
    </row>
    <row r="5" spans="1:7" ht="12.75">
      <c r="A5" s="472"/>
      <c r="B5" s="472"/>
      <c r="C5" s="472"/>
      <c r="D5" s="472"/>
      <c r="E5" s="472"/>
      <c r="F5" s="545"/>
      <c r="G5" s="545"/>
    </row>
    <row r="6" spans="1:7" ht="18.75">
      <c r="A6" s="544" t="s">
        <v>178</v>
      </c>
      <c r="B6" s="544"/>
      <c r="C6" s="544"/>
      <c r="D6" s="544"/>
      <c r="E6" s="544"/>
      <c r="F6" s="544"/>
      <c r="G6" s="544"/>
    </row>
    <row r="7" spans="1:7" ht="18.75">
      <c r="A7" s="544" t="s">
        <v>179</v>
      </c>
      <c r="B7" s="544"/>
      <c r="C7" s="544"/>
      <c r="D7" s="544"/>
      <c r="E7" s="544"/>
      <c r="F7" s="544"/>
      <c r="G7" s="544"/>
    </row>
    <row r="8" spans="1:7" ht="18.75">
      <c r="A8" s="544" t="s">
        <v>331</v>
      </c>
      <c r="B8" s="544"/>
      <c r="C8" s="544"/>
      <c r="D8" s="544"/>
      <c r="E8" s="544"/>
      <c r="F8" s="544"/>
      <c r="G8" s="544"/>
    </row>
    <row r="9" spans="1:7" ht="18.75">
      <c r="A9" s="544" t="s">
        <v>319</v>
      </c>
      <c r="B9" s="544"/>
      <c r="C9" s="544"/>
      <c r="D9" s="544"/>
      <c r="E9" s="544"/>
      <c r="F9" s="544"/>
      <c r="G9" s="544"/>
    </row>
    <row r="10" spans="1:7" ht="12.75">
      <c r="A10" s="472"/>
      <c r="B10" s="472"/>
      <c r="C10" s="472"/>
      <c r="D10" s="472"/>
      <c r="E10" s="472"/>
      <c r="F10" s="472"/>
      <c r="G10" s="472"/>
    </row>
    <row r="11" spans="1:7" ht="14.25">
      <c r="A11" s="508"/>
      <c r="B11" s="508"/>
      <c r="C11" s="508"/>
      <c r="D11" s="508"/>
      <c r="E11" s="508"/>
      <c r="F11" s="472"/>
      <c r="G11" s="472"/>
    </row>
    <row r="12" spans="1:7" ht="12.75">
      <c r="A12" s="472"/>
      <c r="B12" s="472"/>
      <c r="C12" s="472"/>
      <c r="D12" s="472"/>
      <c r="E12" s="472"/>
      <c r="F12" s="472"/>
      <c r="G12" s="472"/>
    </row>
    <row r="13" spans="1:7" ht="51">
      <c r="A13" s="295" t="s">
        <v>1</v>
      </c>
      <c r="B13" s="415" t="s">
        <v>21</v>
      </c>
      <c r="C13" s="415" t="s">
        <v>22</v>
      </c>
      <c r="D13" s="415" t="s">
        <v>2</v>
      </c>
      <c r="E13" s="509" t="s">
        <v>181</v>
      </c>
      <c r="F13" s="474" t="s">
        <v>332</v>
      </c>
      <c r="G13" s="474" t="s">
        <v>183</v>
      </c>
    </row>
    <row r="14" spans="1:7" ht="14.25">
      <c r="A14" s="510">
        <v>750</v>
      </c>
      <c r="B14" s="511"/>
      <c r="C14" s="512"/>
      <c r="D14" s="513" t="s">
        <v>320</v>
      </c>
      <c r="E14" s="505">
        <f>E15</f>
        <v>2996</v>
      </c>
      <c r="F14" s="344">
        <f>F15</f>
        <v>1498</v>
      </c>
      <c r="G14" s="345">
        <f>F14/E14*100</f>
        <v>50</v>
      </c>
    </row>
    <row r="15" spans="1:7" ht="12.75">
      <c r="A15" s="514"/>
      <c r="B15" s="515">
        <v>75011</v>
      </c>
      <c r="C15" s="91"/>
      <c r="D15" s="516" t="s">
        <v>321</v>
      </c>
      <c r="E15" s="506">
        <f>E16</f>
        <v>2996</v>
      </c>
      <c r="F15" s="346">
        <f>F16</f>
        <v>1498</v>
      </c>
      <c r="G15" s="347">
        <f>F15/E15*100</f>
        <v>50</v>
      </c>
    </row>
    <row r="16" spans="1:7" ht="60">
      <c r="A16" s="517"/>
      <c r="B16" s="518"/>
      <c r="C16" s="343">
        <v>2120</v>
      </c>
      <c r="D16" s="475" t="s">
        <v>23</v>
      </c>
      <c r="E16" s="507">
        <v>2996</v>
      </c>
      <c r="F16" s="348">
        <v>1498</v>
      </c>
      <c r="G16" s="349">
        <f>F16/E16*100</f>
        <v>50</v>
      </c>
    </row>
  </sheetData>
  <mergeCells count="9">
    <mergeCell ref="F1:G1"/>
    <mergeCell ref="F2:G2"/>
    <mergeCell ref="F3:G3"/>
    <mergeCell ref="F4:G4"/>
    <mergeCell ref="A9:G9"/>
    <mergeCell ref="F5:G5"/>
    <mergeCell ref="A6:G6"/>
    <mergeCell ref="A7:G7"/>
    <mergeCell ref="A8:G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15"/>
  <sheetViews>
    <sheetView workbookViewId="0" topLeftCell="A1">
      <selection activeCell="B92" sqref="B92"/>
    </sheetView>
  </sheetViews>
  <sheetFormatPr defaultColWidth="9.00390625" defaultRowHeight="12.75"/>
  <cols>
    <col min="1" max="1" width="5.125" style="0" customWidth="1"/>
    <col min="2" max="2" width="7.375" style="0" customWidth="1"/>
    <col min="3" max="3" width="5.125" style="0" customWidth="1"/>
    <col min="4" max="4" width="45.75390625" style="0" customWidth="1"/>
    <col min="5" max="6" width="13.125" style="0" customWidth="1"/>
    <col min="7" max="7" width="6.625" style="0" customWidth="1"/>
  </cols>
  <sheetData>
    <row r="1" spans="1:7" ht="12.75">
      <c r="A1" s="247"/>
      <c r="B1" s="247"/>
      <c r="C1" s="247"/>
      <c r="D1" s="247"/>
      <c r="E1" s="519" t="s">
        <v>303</v>
      </c>
      <c r="F1" s="519"/>
      <c r="G1" s="519"/>
    </row>
    <row r="2" spans="1:7" ht="12.75">
      <c r="A2" s="247"/>
      <c r="B2" s="247"/>
      <c r="C2" s="247"/>
      <c r="D2" s="247"/>
      <c r="E2" s="519" t="s">
        <v>304</v>
      </c>
      <c r="F2" s="519"/>
      <c r="G2" s="519"/>
    </row>
    <row r="3" spans="1:7" ht="12.75">
      <c r="A3" s="247"/>
      <c r="B3" s="247"/>
      <c r="C3" s="247"/>
      <c r="D3" s="247"/>
      <c r="E3" s="519" t="s">
        <v>186</v>
      </c>
      <c r="F3" s="519"/>
      <c r="G3" s="519"/>
    </row>
    <row r="4" spans="1:7" ht="12.75">
      <c r="A4" s="247"/>
      <c r="B4" s="247"/>
      <c r="C4" s="247"/>
      <c r="D4" s="247"/>
      <c r="E4" s="519" t="s">
        <v>187</v>
      </c>
      <c r="F4" s="519"/>
      <c r="G4" s="519"/>
    </row>
    <row r="5" spans="1:7" ht="15.75">
      <c r="A5" s="529" t="s">
        <v>178</v>
      </c>
      <c r="B5" s="529"/>
      <c r="C5" s="529"/>
      <c r="D5" s="529"/>
      <c r="E5" s="529"/>
      <c r="F5" s="529"/>
      <c r="G5" s="529"/>
    </row>
    <row r="6" spans="1:7" ht="15.75">
      <c r="A6" s="529" t="s">
        <v>305</v>
      </c>
      <c r="B6" s="529"/>
      <c r="C6" s="529"/>
      <c r="D6" s="529"/>
      <c r="E6" s="529"/>
      <c r="F6" s="529"/>
      <c r="G6" s="529"/>
    </row>
    <row r="7" spans="1:7" ht="15.75">
      <c r="A7" s="529" t="s">
        <v>306</v>
      </c>
      <c r="B7" s="529"/>
      <c r="C7" s="529"/>
      <c r="D7" s="529"/>
      <c r="E7" s="529"/>
      <c r="F7" s="529"/>
      <c r="G7" s="529"/>
    </row>
    <row r="8" spans="1:7" ht="15.75">
      <c r="A8" s="529" t="s">
        <v>188</v>
      </c>
      <c r="B8" s="529"/>
      <c r="C8" s="529"/>
      <c r="D8" s="529"/>
      <c r="E8" s="529"/>
      <c r="F8" s="529"/>
      <c r="G8" s="529"/>
    </row>
    <row r="9" spans="1:7" ht="12.75">
      <c r="A9" s="247"/>
      <c r="B9" s="247"/>
      <c r="C9" s="247"/>
      <c r="D9" s="247"/>
      <c r="E9" s="247"/>
      <c r="F9" s="248"/>
      <c r="G9" s="248"/>
    </row>
    <row r="10" spans="1:7" ht="12.75">
      <c r="A10" s="533" t="s">
        <v>1</v>
      </c>
      <c r="B10" s="533" t="s">
        <v>21</v>
      </c>
      <c r="C10" s="533" t="s">
        <v>22</v>
      </c>
      <c r="D10" s="533" t="s">
        <v>2</v>
      </c>
      <c r="E10" s="533" t="s">
        <v>307</v>
      </c>
      <c r="F10" s="530" t="s">
        <v>182</v>
      </c>
      <c r="G10" s="530" t="s">
        <v>183</v>
      </c>
    </row>
    <row r="11" spans="1:7" ht="12.75">
      <c r="A11" s="534"/>
      <c r="B11" s="534"/>
      <c r="C11" s="534"/>
      <c r="D11" s="534"/>
      <c r="E11" s="534"/>
      <c r="F11" s="531"/>
      <c r="G11" s="531"/>
    </row>
    <row r="12" spans="1:7" ht="12.75">
      <c r="A12" s="534"/>
      <c r="B12" s="534"/>
      <c r="C12" s="534"/>
      <c r="D12" s="534"/>
      <c r="E12" s="534"/>
      <c r="F12" s="532"/>
      <c r="G12" s="532"/>
    </row>
    <row r="13" spans="1:7" s="118" customFormat="1" ht="15">
      <c r="A13" s="176" t="s">
        <v>11</v>
      </c>
      <c r="B13" s="177"/>
      <c r="C13" s="120"/>
      <c r="D13" s="179" t="s">
        <v>3</v>
      </c>
      <c r="E13" s="46">
        <f>E14</f>
        <v>40000</v>
      </c>
      <c r="F13" s="95">
        <v>0</v>
      </c>
      <c r="G13" s="100">
        <f>F13/E13*100</f>
        <v>0</v>
      </c>
    </row>
    <row r="14" spans="1:7" ht="12.75">
      <c r="A14" s="180"/>
      <c r="B14" s="181" t="s">
        <v>24</v>
      </c>
      <c r="C14" s="87"/>
      <c r="D14" s="183" t="s">
        <v>25</v>
      </c>
      <c r="E14" s="34">
        <f>E15</f>
        <v>40000</v>
      </c>
      <c r="F14" s="96">
        <v>0</v>
      </c>
      <c r="G14" s="94">
        <f aca="true" t="shared" si="0" ref="G14:G77">F14/E14*100</f>
        <v>0</v>
      </c>
    </row>
    <row r="15" spans="1:7" s="115" customFormat="1" ht="12.75">
      <c r="A15" s="210"/>
      <c r="B15" s="185"/>
      <c r="C15" s="121">
        <v>4300</v>
      </c>
      <c r="D15" s="187" t="s">
        <v>189</v>
      </c>
      <c r="E15" s="25">
        <v>40000</v>
      </c>
      <c r="F15" s="97">
        <v>0</v>
      </c>
      <c r="G15" s="94">
        <f t="shared" si="0"/>
        <v>0</v>
      </c>
    </row>
    <row r="16" spans="1:7" s="118" customFormat="1" ht="15">
      <c r="A16" s="176" t="s">
        <v>12</v>
      </c>
      <c r="B16" s="188"/>
      <c r="C16" s="122"/>
      <c r="D16" s="190" t="s">
        <v>4</v>
      </c>
      <c r="E16" s="6">
        <f>SUM(E17,E20)</f>
        <v>365848</v>
      </c>
      <c r="F16" s="95">
        <f>F17+F20</f>
        <v>148866.2</v>
      </c>
      <c r="G16" s="100">
        <f t="shared" si="0"/>
        <v>40.69072401653146</v>
      </c>
    </row>
    <row r="17" spans="1:7" ht="12.75">
      <c r="A17" s="191"/>
      <c r="B17" s="192" t="s">
        <v>32</v>
      </c>
      <c r="C17" s="123"/>
      <c r="D17" s="194" t="s">
        <v>33</v>
      </c>
      <c r="E17" s="8">
        <f>E18+E19</f>
        <v>242856</v>
      </c>
      <c r="F17" s="96">
        <f>SUM(F18:F19)</f>
        <v>114417.5</v>
      </c>
      <c r="G17" s="94">
        <f t="shared" si="0"/>
        <v>47.113309944987975</v>
      </c>
    </row>
    <row r="18" spans="1:7" s="115" customFormat="1" ht="12.75">
      <c r="A18" s="195"/>
      <c r="B18" s="196"/>
      <c r="C18" s="124">
        <v>3030</v>
      </c>
      <c r="D18" s="198" t="s">
        <v>190</v>
      </c>
      <c r="E18" s="22">
        <v>228856</v>
      </c>
      <c r="F18" s="111">
        <v>114417.5</v>
      </c>
      <c r="G18" s="102">
        <f t="shared" si="0"/>
        <v>49.99541196210718</v>
      </c>
    </row>
    <row r="19" spans="1:7" s="115" customFormat="1" ht="12.75">
      <c r="A19" s="195"/>
      <c r="B19" s="199"/>
      <c r="C19" s="121">
        <v>4300</v>
      </c>
      <c r="D19" s="187" t="s">
        <v>189</v>
      </c>
      <c r="E19" s="25">
        <v>14000</v>
      </c>
      <c r="F19" s="111">
        <v>0</v>
      </c>
      <c r="G19" s="105">
        <f t="shared" si="0"/>
        <v>0</v>
      </c>
    </row>
    <row r="20" spans="1:7" ht="12.75">
      <c r="A20" s="200"/>
      <c r="B20" s="201" t="s">
        <v>191</v>
      </c>
      <c r="C20" s="125"/>
      <c r="D20" s="203" t="s">
        <v>192</v>
      </c>
      <c r="E20" s="48">
        <f>E21</f>
        <v>122992</v>
      </c>
      <c r="F20" s="96">
        <f>F21</f>
        <v>34448.7</v>
      </c>
      <c r="G20" s="94">
        <f t="shared" si="0"/>
        <v>28.00889488747235</v>
      </c>
    </row>
    <row r="21" spans="1:7" s="115" customFormat="1" ht="12.75">
      <c r="A21" s="186"/>
      <c r="B21" s="205"/>
      <c r="C21" s="127">
        <v>4300</v>
      </c>
      <c r="D21" s="206" t="s">
        <v>189</v>
      </c>
      <c r="E21" s="25">
        <v>122992</v>
      </c>
      <c r="F21" s="97">
        <v>34448.7</v>
      </c>
      <c r="G21" s="94">
        <f t="shared" si="0"/>
        <v>28.00889488747235</v>
      </c>
    </row>
    <row r="22" spans="1:7" s="118" customFormat="1" ht="15">
      <c r="A22" s="207">
        <v>600</v>
      </c>
      <c r="B22" s="178"/>
      <c r="C22" s="120"/>
      <c r="D22" s="179" t="s">
        <v>40</v>
      </c>
      <c r="E22" s="39">
        <f>E23</f>
        <v>8294066</v>
      </c>
      <c r="F22" s="95">
        <f>F23</f>
        <v>673355.62</v>
      </c>
      <c r="G22" s="100">
        <f t="shared" si="0"/>
        <v>8.11852256782138</v>
      </c>
    </row>
    <row r="23" spans="1:7" ht="12.75">
      <c r="A23" s="208"/>
      <c r="B23" s="193">
        <v>60014</v>
      </c>
      <c r="C23" s="123"/>
      <c r="D23" s="194" t="s">
        <v>41</v>
      </c>
      <c r="E23" s="8">
        <f>SUM(E24:E46)</f>
        <v>8294066</v>
      </c>
      <c r="F23" s="96">
        <f>SUM(F24:F46)</f>
        <v>673355.62</v>
      </c>
      <c r="G23" s="94">
        <f t="shared" si="0"/>
        <v>8.11852256782138</v>
      </c>
    </row>
    <row r="24" spans="1:7" s="115" customFormat="1" ht="12">
      <c r="A24" s="210"/>
      <c r="B24" s="209"/>
      <c r="C24" s="130">
        <v>3020</v>
      </c>
      <c r="D24" s="161" t="s">
        <v>193</v>
      </c>
      <c r="E24" s="22">
        <v>9286</v>
      </c>
      <c r="F24" s="111">
        <v>3965.77</v>
      </c>
      <c r="G24" s="108">
        <f t="shared" si="0"/>
        <v>42.70697824682318</v>
      </c>
    </row>
    <row r="25" spans="1:7" s="115" customFormat="1" ht="12">
      <c r="A25" s="210"/>
      <c r="B25" s="210"/>
      <c r="C25" s="132">
        <v>4010</v>
      </c>
      <c r="D25" s="163" t="s">
        <v>194</v>
      </c>
      <c r="E25" s="44">
        <v>499644</v>
      </c>
      <c r="F25" s="111">
        <v>249001.73</v>
      </c>
      <c r="G25" s="112">
        <f t="shared" si="0"/>
        <v>49.83582911032656</v>
      </c>
    </row>
    <row r="26" spans="1:7" s="115" customFormat="1" ht="12">
      <c r="A26" s="210"/>
      <c r="B26" s="210"/>
      <c r="C26" s="132">
        <v>4040</v>
      </c>
      <c r="D26" s="163" t="s">
        <v>195</v>
      </c>
      <c r="E26" s="44">
        <v>35028</v>
      </c>
      <c r="F26" s="111">
        <v>34966.7</v>
      </c>
      <c r="G26" s="112">
        <f t="shared" si="0"/>
        <v>99.82499714514103</v>
      </c>
    </row>
    <row r="27" spans="1:7" s="115" customFormat="1" ht="12">
      <c r="A27" s="210"/>
      <c r="B27" s="210"/>
      <c r="C27" s="132">
        <v>4110</v>
      </c>
      <c r="D27" s="163" t="s">
        <v>196</v>
      </c>
      <c r="E27" s="44">
        <v>87692</v>
      </c>
      <c r="F27" s="111">
        <v>45560.29</v>
      </c>
      <c r="G27" s="112">
        <f t="shared" si="0"/>
        <v>51.95489896455777</v>
      </c>
    </row>
    <row r="28" spans="1:7" s="115" customFormat="1" ht="12">
      <c r="A28" s="210"/>
      <c r="B28" s="210"/>
      <c r="C28" s="132">
        <v>4120</v>
      </c>
      <c r="D28" s="163" t="s">
        <v>197</v>
      </c>
      <c r="E28" s="44">
        <v>12017</v>
      </c>
      <c r="F28" s="111">
        <v>6256.87</v>
      </c>
      <c r="G28" s="112">
        <f t="shared" si="0"/>
        <v>52.066822002163605</v>
      </c>
    </row>
    <row r="29" spans="1:7" s="115" customFormat="1" ht="12">
      <c r="A29" s="210"/>
      <c r="B29" s="210"/>
      <c r="C29" s="132">
        <v>4210</v>
      </c>
      <c r="D29" s="163" t="s">
        <v>198</v>
      </c>
      <c r="E29" s="44">
        <v>297780</v>
      </c>
      <c r="F29" s="111">
        <v>135287.9</v>
      </c>
      <c r="G29" s="112">
        <f t="shared" si="0"/>
        <v>45.432164685338165</v>
      </c>
    </row>
    <row r="30" spans="1:7" s="115" customFormat="1" ht="12">
      <c r="A30" s="210"/>
      <c r="B30" s="210"/>
      <c r="C30" s="132">
        <v>4260</v>
      </c>
      <c r="D30" s="163" t="s">
        <v>199</v>
      </c>
      <c r="E30" s="44">
        <v>5905</v>
      </c>
      <c r="F30" s="111">
        <v>2640.04</v>
      </c>
      <c r="G30" s="112">
        <f t="shared" si="0"/>
        <v>44.70855207451312</v>
      </c>
    </row>
    <row r="31" spans="1:7" s="115" customFormat="1" ht="12">
      <c r="A31" s="210"/>
      <c r="B31" s="210"/>
      <c r="C31" s="132">
        <v>4270</v>
      </c>
      <c r="D31" s="163" t="s">
        <v>200</v>
      </c>
      <c r="E31" s="44">
        <v>56886</v>
      </c>
      <c r="F31" s="111">
        <v>26984.47</v>
      </c>
      <c r="G31" s="112">
        <f t="shared" si="0"/>
        <v>47.436047533663825</v>
      </c>
    </row>
    <row r="32" spans="1:7" s="115" customFormat="1" ht="12">
      <c r="A32" s="210"/>
      <c r="B32" s="210"/>
      <c r="C32" s="132">
        <v>4280</v>
      </c>
      <c r="D32" s="163" t="s">
        <v>201</v>
      </c>
      <c r="E32" s="44">
        <v>200</v>
      </c>
      <c r="F32" s="111">
        <v>160</v>
      </c>
      <c r="G32" s="112">
        <f t="shared" si="0"/>
        <v>80</v>
      </c>
    </row>
    <row r="33" spans="1:7" s="115" customFormat="1" ht="12">
      <c r="A33" s="210"/>
      <c r="B33" s="210"/>
      <c r="C33" s="132">
        <v>4300</v>
      </c>
      <c r="D33" s="163" t="s">
        <v>189</v>
      </c>
      <c r="E33" s="44">
        <v>253170</v>
      </c>
      <c r="F33" s="111">
        <v>92998.75</v>
      </c>
      <c r="G33" s="112">
        <f t="shared" si="0"/>
        <v>36.73371647509578</v>
      </c>
    </row>
    <row r="34" spans="1:7" s="115" customFormat="1" ht="12">
      <c r="A34" s="210"/>
      <c r="B34" s="210"/>
      <c r="C34" s="132">
        <v>4350</v>
      </c>
      <c r="D34" s="163" t="s">
        <v>202</v>
      </c>
      <c r="E34" s="44">
        <v>1480</v>
      </c>
      <c r="F34" s="111">
        <v>198</v>
      </c>
      <c r="G34" s="112">
        <f t="shared" si="0"/>
        <v>13.378378378378377</v>
      </c>
    </row>
    <row r="35" spans="1:7" s="115" customFormat="1" ht="24">
      <c r="A35" s="210"/>
      <c r="B35" s="210"/>
      <c r="C35" s="132">
        <v>4360</v>
      </c>
      <c r="D35" s="163" t="s">
        <v>203</v>
      </c>
      <c r="E35" s="44">
        <v>5726</v>
      </c>
      <c r="F35" s="111">
        <v>1640.01</v>
      </c>
      <c r="G35" s="112">
        <f t="shared" si="0"/>
        <v>28.64146000698568</v>
      </c>
    </row>
    <row r="36" spans="1:7" s="115" customFormat="1" ht="24">
      <c r="A36" s="210"/>
      <c r="B36" s="210"/>
      <c r="C36" s="132">
        <v>4370</v>
      </c>
      <c r="D36" s="163" t="s">
        <v>204</v>
      </c>
      <c r="E36" s="44">
        <v>3770</v>
      </c>
      <c r="F36" s="111">
        <v>1644.45</v>
      </c>
      <c r="G36" s="112">
        <f t="shared" si="0"/>
        <v>43.61936339522546</v>
      </c>
    </row>
    <row r="37" spans="1:7" s="115" customFormat="1" ht="12">
      <c r="A37" s="210"/>
      <c r="B37" s="210"/>
      <c r="C37" s="132">
        <v>4410</v>
      </c>
      <c r="D37" s="163" t="s">
        <v>205</v>
      </c>
      <c r="E37" s="133">
        <v>300</v>
      </c>
      <c r="F37" s="111">
        <v>65.6</v>
      </c>
      <c r="G37" s="112">
        <f t="shared" si="0"/>
        <v>21.866666666666664</v>
      </c>
    </row>
    <row r="38" spans="1:7" s="115" customFormat="1" ht="12">
      <c r="A38" s="210"/>
      <c r="B38" s="210"/>
      <c r="C38" s="132">
        <v>4430</v>
      </c>
      <c r="D38" s="163" t="s">
        <v>206</v>
      </c>
      <c r="E38" s="44">
        <v>8470</v>
      </c>
      <c r="F38" s="111">
        <v>5751</v>
      </c>
      <c r="G38" s="112">
        <f t="shared" si="0"/>
        <v>67.89846517119244</v>
      </c>
    </row>
    <row r="39" spans="1:7" s="115" customFormat="1" ht="12">
      <c r="A39" s="210"/>
      <c r="B39" s="210"/>
      <c r="C39" s="132">
        <v>4440</v>
      </c>
      <c r="D39" s="163" t="s">
        <v>207</v>
      </c>
      <c r="E39" s="44">
        <v>15285</v>
      </c>
      <c r="F39" s="111">
        <v>0</v>
      </c>
      <c r="G39" s="112">
        <f t="shared" si="0"/>
        <v>0</v>
      </c>
    </row>
    <row r="40" spans="1:7" s="115" customFormat="1" ht="12">
      <c r="A40" s="210"/>
      <c r="B40" s="210"/>
      <c r="C40" s="132">
        <v>4480</v>
      </c>
      <c r="D40" s="163" t="s">
        <v>208</v>
      </c>
      <c r="E40" s="44">
        <v>5942</v>
      </c>
      <c r="F40" s="111">
        <v>3079</v>
      </c>
      <c r="G40" s="112">
        <f t="shared" si="0"/>
        <v>51.8175698418041</v>
      </c>
    </row>
    <row r="41" spans="1:7" s="115" customFormat="1" ht="24">
      <c r="A41" s="210"/>
      <c r="B41" s="210"/>
      <c r="C41" s="132">
        <v>4500</v>
      </c>
      <c r="D41" s="163" t="s">
        <v>209</v>
      </c>
      <c r="E41" s="44">
        <v>810</v>
      </c>
      <c r="F41" s="111">
        <v>417</v>
      </c>
      <c r="G41" s="112">
        <f t="shared" si="0"/>
        <v>51.48148148148148</v>
      </c>
    </row>
    <row r="42" spans="1:7" s="115" customFormat="1" ht="24">
      <c r="A42" s="210"/>
      <c r="B42" s="210"/>
      <c r="C42" s="132">
        <v>4700</v>
      </c>
      <c r="D42" s="163" t="s">
        <v>210</v>
      </c>
      <c r="E42" s="44">
        <v>2675</v>
      </c>
      <c r="F42" s="111">
        <v>1915</v>
      </c>
      <c r="G42" s="112">
        <f t="shared" si="0"/>
        <v>71.58878504672897</v>
      </c>
    </row>
    <row r="43" spans="1:7" s="115" customFormat="1" ht="24">
      <c r="A43" s="210"/>
      <c r="B43" s="210"/>
      <c r="C43" s="132">
        <v>4740</v>
      </c>
      <c r="D43" s="163" t="s">
        <v>211</v>
      </c>
      <c r="E43" s="44">
        <v>2000</v>
      </c>
      <c r="F43" s="111">
        <v>219.31</v>
      </c>
      <c r="G43" s="112">
        <f t="shared" si="0"/>
        <v>10.9655</v>
      </c>
    </row>
    <row r="44" spans="1:7" s="115" customFormat="1" ht="11.25" customHeight="1">
      <c r="A44" s="210"/>
      <c r="B44" s="210"/>
      <c r="C44" s="132">
        <v>4750</v>
      </c>
      <c r="D44" s="163" t="s">
        <v>212</v>
      </c>
      <c r="E44" s="44">
        <v>2000</v>
      </c>
      <c r="F44" s="111">
        <v>549.03</v>
      </c>
      <c r="G44" s="112">
        <f t="shared" si="0"/>
        <v>27.4515</v>
      </c>
    </row>
    <row r="45" spans="1:7" s="115" customFormat="1" ht="12">
      <c r="A45" s="210"/>
      <c r="B45" s="210"/>
      <c r="C45" s="132">
        <v>6050</v>
      </c>
      <c r="D45" s="163" t="s">
        <v>213</v>
      </c>
      <c r="E45" s="44">
        <v>6943000</v>
      </c>
      <c r="F45" s="111">
        <v>15055</v>
      </c>
      <c r="G45" s="112">
        <f t="shared" si="0"/>
        <v>0.2168371021172404</v>
      </c>
    </row>
    <row r="46" spans="1:7" s="115" customFormat="1" ht="12">
      <c r="A46" s="211"/>
      <c r="B46" s="211"/>
      <c r="C46" s="135">
        <v>6060</v>
      </c>
      <c r="D46" s="162" t="s">
        <v>214</v>
      </c>
      <c r="E46" s="25">
        <v>45000</v>
      </c>
      <c r="F46" s="111">
        <v>44999.7</v>
      </c>
      <c r="G46" s="110">
        <f t="shared" si="0"/>
        <v>99.99933333333333</v>
      </c>
    </row>
    <row r="47" spans="1:7" s="118" customFormat="1" ht="15.75" customHeight="1">
      <c r="A47" s="212">
        <v>700</v>
      </c>
      <c r="B47" s="250"/>
      <c r="C47" s="166"/>
      <c r="D47" s="190" t="s">
        <v>0</v>
      </c>
      <c r="E47" s="6">
        <f>E48</f>
        <v>50840</v>
      </c>
      <c r="F47" s="95">
        <f>F48</f>
        <v>6494.79</v>
      </c>
      <c r="G47" s="100">
        <f t="shared" si="0"/>
        <v>12.77496066089693</v>
      </c>
    </row>
    <row r="48" spans="1:7" ht="14.25" customHeight="1">
      <c r="A48" s="213"/>
      <c r="B48" s="193">
        <v>70005</v>
      </c>
      <c r="C48" s="123"/>
      <c r="D48" s="194" t="s">
        <v>55</v>
      </c>
      <c r="E48" s="8">
        <f>E49+E50</f>
        <v>50840</v>
      </c>
      <c r="F48" s="96">
        <f>F49+F50</f>
        <v>6494.79</v>
      </c>
      <c r="G48" s="94">
        <f t="shared" si="0"/>
        <v>12.77496066089693</v>
      </c>
    </row>
    <row r="49" spans="1:7" s="115" customFormat="1" ht="12" customHeight="1">
      <c r="A49" s="210"/>
      <c r="B49" s="209"/>
      <c r="C49" s="124">
        <v>3030</v>
      </c>
      <c r="D49" s="198" t="s">
        <v>190</v>
      </c>
      <c r="E49" s="22">
        <v>24000</v>
      </c>
      <c r="F49" s="111">
        <v>0</v>
      </c>
      <c r="G49" s="108">
        <f t="shared" si="0"/>
        <v>0</v>
      </c>
    </row>
    <row r="50" spans="1:7" s="115" customFormat="1" ht="11.25" customHeight="1">
      <c r="A50" s="210"/>
      <c r="B50" s="211"/>
      <c r="C50" s="121">
        <v>4300</v>
      </c>
      <c r="D50" s="187" t="s">
        <v>189</v>
      </c>
      <c r="E50" s="25">
        <v>26840</v>
      </c>
      <c r="F50" s="111">
        <v>6494.79</v>
      </c>
      <c r="G50" s="110">
        <f t="shared" si="0"/>
        <v>24.19817436661699</v>
      </c>
    </row>
    <row r="51" spans="1:7" s="118" customFormat="1" ht="15">
      <c r="A51" s="207">
        <v>710</v>
      </c>
      <c r="B51" s="212"/>
      <c r="C51" s="122"/>
      <c r="D51" s="252" t="s">
        <v>6</v>
      </c>
      <c r="E51" s="55">
        <f>E52+E54+E56+E58</f>
        <v>225100</v>
      </c>
      <c r="F51" s="95">
        <f>F52+F54+F56+F58</f>
        <v>74963</v>
      </c>
      <c r="G51" s="100">
        <f t="shared" si="0"/>
        <v>33.30208796090626</v>
      </c>
    </row>
    <row r="52" spans="1:7" ht="15" customHeight="1">
      <c r="A52" s="214"/>
      <c r="B52" s="202">
        <v>71004</v>
      </c>
      <c r="C52" s="125"/>
      <c r="D52" s="215" t="s">
        <v>59</v>
      </c>
      <c r="E52" s="14">
        <f>E53</f>
        <v>1100</v>
      </c>
      <c r="F52" s="96">
        <f>F53</f>
        <v>0</v>
      </c>
      <c r="G52" s="94">
        <f t="shared" si="0"/>
        <v>0</v>
      </c>
    </row>
    <row r="53" spans="1:7" s="115" customFormat="1" ht="13.5" customHeight="1">
      <c r="A53" s="409"/>
      <c r="B53" s="186"/>
      <c r="C53" s="121">
        <v>4300</v>
      </c>
      <c r="D53" s="216" t="s">
        <v>215</v>
      </c>
      <c r="E53" s="25">
        <v>1100</v>
      </c>
      <c r="F53" s="97">
        <v>0</v>
      </c>
      <c r="G53" s="101">
        <f t="shared" si="0"/>
        <v>0</v>
      </c>
    </row>
    <row r="54" spans="1:7" ht="14.25" customHeight="1">
      <c r="A54" s="235"/>
      <c r="B54" s="221">
        <v>71013</v>
      </c>
      <c r="C54" s="4"/>
      <c r="D54" s="215" t="s">
        <v>62</v>
      </c>
      <c r="E54" s="64">
        <v>30000</v>
      </c>
      <c r="F54" s="96">
        <f>F55</f>
        <v>0</v>
      </c>
      <c r="G54" s="94">
        <f t="shared" si="0"/>
        <v>0</v>
      </c>
    </row>
    <row r="55" spans="1:7" s="115" customFormat="1" ht="12.75" customHeight="1">
      <c r="A55" s="225"/>
      <c r="B55" s="219"/>
      <c r="C55" s="139">
        <v>4300</v>
      </c>
      <c r="D55" s="220" t="s">
        <v>189</v>
      </c>
      <c r="E55" s="71">
        <v>30000</v>
      </c>
      <c r="F55" s="97">
        <v>0</v>
      </c>
      <c r="G55" s="101">
        <f t="shared" si="0"/>
        <v>0</v>
      </c>
    </row>
    <row r="56" spans="1:7" ht="14.25" customHeight="1">
      <c r="A56" s="213"/>
      <c r="B56" s="221">
        <v>71014</v>
      </c>
      <c r="C56" s="87"/>
      <c r="D56" s="183" t="s">
        <v>63</v>
      </c>
      <c r="E56" s="34">
        <v>35000</v>
      </c>
      <c r="F56" s="96">
        <f>F57</f>
        <v>0</v>
      </c>
      <c r="G56" s="94">
        <f t="shared" si="0"/>
        <v>0</v>
      </c>
    </row>
    <row r="57" spans="1:7" s="115" customFormat="1" ht="12">
      <c r="A57" s="225"/>
      <c r="B57" s="222"/>
      <c r="C57" s="140">
        <v>4300</v>
      </c>
      <c r="D57" s="223" t="s">
        <v>189</v>
      </c>
      <c r="E57" s="11">
        <v>35000</v>
      </c>
      <c r="F57" s="97">
        <v>0</v>
      </c>
      <c r="G57" s="101">
        <f t="shared" si="0"/>
        <v>0</v>
      </c>
    </row>
    <row r="58" spans="1:7" ht="13.5" customHeight="1">
      <c r="A58" s="213"/>
      <c r="B58" s="218">
        <v>71015</v>
      </c>
      <c r="C58" s="154"/>
      <c r="D58" s="156" t="s">
        <v>64</v>
      </c>
      <c r="E58" s="58">
        <v>159000</v>
      </c>
      <c r="F58" s="96">
        <f>SUM(F59:F75)</f>
        <v>74963</v>
      </c>
      <c r="G58" s="94">
        <f t="shared" si="0"/>
        <v>47.146540880503146</v>
      </c>
    </row>
    <row r="59" spans="1:7" s="115" customFormat="1" ht="12.75" customHeight="1">
      <c r="A59" s="225"/>
      <c r="B59" s="224"/>
      <c r="C59" s="124">
        <v>3020</v>
      </c>
      <c r="D59" s="220" t="s">
        <v>193</v>
      </c>
      <c r="E59" s="71">
        <v>200</v>
      </c>
      <c r="F59" s="111">
        <v>0</v>
      </c>
      <c r="G59" s="108">
        <f t="shared" si="0"/>
        <v>0</v>
      </c>
    </row>
    <row r="60" spans="1:7" s="115" customFormat="1" ht="12">
      <c r="A60" s="225"/>
      <c r="B60" s="226"/>
      <c r="C60" s="144">
        <v>4010</v>
      </c>
      <c r="D60" s="227" t="s">
        <v>194</v>
      </c>
      <c r="E60" s="44">
        <v>52400</v>
      </c>
      <c r="F60" s="111">
        <v>28879.66</v>
      </c>
      <c r="G60" s="112">
        <f t="shared" si="0"/>
        <v>55.11385496183207</v>
      </c>
    </row>
    <row r="61" spans="1:7" s="115" customFormat="1" ht="12">
      <c r="A61" s="210"/>
      <c r="B61" s="210"/>
      <c r="C61" s="132">
        <v>4020</v>
      </c>
      <c r="D61" s="163" t="s">
        <v>216</v>
      </c>
      <c r="E61" s="44">
        <v>49600</v>
      </c>
      <c r="F61" s="111">
        <v>19484.85</v>
      </c>
      <c r="G61" s="112">
        <f t="shared" si="0"/>
        <v>39.283971774193546</v>
      </c>
    </row>
    <row r="62" spans="1:7" s="115" customFormat="1" ht="12">
      <c r="A62" s="210"/>
      <c r="B62" s="210"/>
      <c r="C62" s="132">
        <v>4040</v>
      </c>
      <c r="D62" s="163" t="s">
        <v>195</v>
      </c>
      <c r="E62" s="44">
        <v>9224</v>
      </c>
      <c r="F62" s="111">
        <v>7473.01</v>
      </c>
      <c r="G62" s="112">
        <f t="shared" si="0"/>
        <v>81.01702081526453</v>
      </c>
    </row>
    <row r="63" spans="1:7" s="115" customFormat="1" ht="12">
      <c r="A63" s="210"/>
      <c r="B63" s="210"/>
      <c r="C63" s="132">
        <v>4110</v>
      </c>
      <c r="D63" s="163" t="s">
        <v>196</v>
      </c>
      <c r="E63" s="44">
        <v>20087</v>
      </c>
      <c r="F63" s="111">
        <v>8971.93</v>
      </c>
      <c r="G63" s="112">
        <f t="shared" si="0"/>
        <v>44.66535570269329</v>
      </c>
    </row>
    <row r="64" spans="1:7" s="115" customFormat="1" ht="12">
      <c r="A64" s="210"/>
      <c r="B64" s="210"/>
      <c r="C64" s="132">
        <v>4120</v>
      </c>
      <c r="D64" s="163" t="s">
        <v>197</v>
      </c>
      <c r="E64" s="44">
        <v>2725</v>
      </c>
      <c r="F64" s="111">
        <v>1217.11</v>
      </c>
      <c r="G64" s="112">
        <f t="shared" si="0"/>
        <v>44.6645871559633</v>
      </c>
    </row>
    <row r="65" spans="1:7" s="115" customFormat="1" ht="12">
      <c r="A65" s="210"/>
      <c r="B65" s="210"/>
      <c r="C65" s="132">
        <v>4170</v>
      </c>
      <c r="D65" s="163" t="s">
        <v>217</v>
      </c>
      <c r="E65" s="44">
        <v>7800</v>
      </c>
      <c r="F65" s="111">
        <v>3793.5</v>
      </c>
      <c r="G65" s="112">
        <f t="shared" si="0"/>
        <v>48.63461538461539</v>
      </c>
    </row>
    <row r="66" spans="1:7" s="115" customFormat="1" ht="12">
      <c r="A66" s="210"/>
      <c r="B66" s="210"/>
      <c r="C66" s="132">
        <v>4210</v>
      </c>
      <c r="D66" s="163" t="s">
        <v>198</v>
      </c>
      <c r="E66" s="44">
        <v>2200</v>
      </c>
      <c r="F66" s="111">
        <v>528.26</v>
      </c>
      <c r="G66" s="112">
        <f t="shared" si="0"/>
        <v>24.01181818181818</v>
      </c>
    </row>
    <row r="67" spans="1:7" s="115" customFormat="1" ht="12">
      <c r="A67" s="210"/>
      <c r="B67" s="210"/>
      <c r="C67" s="132">
        <v>4300</v>
      </c>
      <c r="D67" s="163" t="s">
        <v>189</v>
      </c>
      <c r="E67" s="44">
        <v>2800</v>
      </c>
      <c r="F67" s="111">
        <v>1604.05</v>
      </c>
      <c r="G67" s="112">
        <f t="shared" si="0"/>
        <v>57.2875</v>
      </c>
    </row>
    <row r="68" spans="1:7" s="115" customFormat="1" ht="12">
      <c r="A68" s="210"/>
      <c r="B68" s="210"/>
      <c r="C68" s="132">
        <v>4410</v>
      </c>
      <c r="D68" s="163" t="s">
        <v>205</v>
      </c>
      <c r="E68" s="44">
        <v>3621</v>
      </c>
      <c r="F68" s="111">
        <v>845.78</v>
      </c>
      <c r="G68" s="112">
        <f t="shared" si="0"/>
        <v>23.35763601215134</v>
      </c>
    </row>
    <row r="69" spans="1:7" s="115" customFormat="1" ht="12">
      <c r="A69" s="210"/>
      <c r="B69" s="210"/>
      <c r="C69" s="132">
        <v>4430</v>
      </c>
      <c r="D69" s="163" t="s">
        <v>206</v>
      </c>
      <c r="E69" s="44">
        <v>650</v>
      </c>
      <c r="F69" s="111">
        <v>307</v>
      </c>
      <c r="G69" s="112">
        <f t="shared" si="0"/>
        <v>47.23076923076923</v>
      </c>
    </row>
    <row r="70" spans="1:7" s="115" customFormat="1" ht="12">
      <c r="A70" s="210"/>
      <c r="B70" s="210"/>
      <c r="C70" s="132">
        <v>4440</v>
      </c>
      <c r="D70" s="163" t="s">
        <v>207</v>
      </c>
      <c r="E70" s="44">
        <v>2293</v>
      </c>
      <c r="F70" s="111">
        <v>1510</v>
      </c>
      <c r="G70" s="112">
        <f t="shared" si="0"/>
        <v>65.85259485390318</v>
      </c>
    </row>
    <row r="71" spans="1:7" s="115" customFormat="1" ht="12">
      <c r="A71" s="210"/>
      <c r="B71" s="210"/>
      <c r="C71" s="132">
        <v>4550</v>
      </c>
      <c r="D71" s="163" t="s">
        <v>218</v>
      </c>
      <c r="E71" s="44">
        <v>300</v>
      </c>
      <c r="F71" s="111">
        <v>0</v>
      </c>
      <c r="G71" s="112">
        <f t="shared" si="0"/>
        <v>0</v>
      </c>
    </row>
    <row r="72" spans="1:7" s="115" customFormat="1" ht="24">
      <c r="A72" s="210"/>
      <c r="B72" s="210"/>
      <c r="C72" s="132">
        <v>4700</v>
      </c>
      <c r="D72" s="163" t="s">
        <v>210</v>
      </c>
      <c r="E72" s="44">
        <v>300</v>
      </c>
      <c r="F72" s="111">
        <v>0</v>
      </c>
      <c r="G72" s="112">
        <f t="shared" si="0"/>
        <v>0</v>
      </c>
    </row>
    <row r="73" spans="1:7" s="115" customFormat="1" ht="24">
      <c r="A73" s="210"/>
      <c r="B73" s="210"/>
      <c r="C73" s="132">
        <v>4740</v>
      </c>
      <c r="D73" s="163" t="s">
        <v>211</v>
      </c>
      <c r="E73" s="44">
        <v>500</v>
      </c>
      <c r="F73" s="111">
        <v>122.85</v>
      </c>
      <c r="G73" s="112">
        <f t="shared" si="0"/>
        <v>24.57</v>
      </c>
    </row>
    <row r="74" spans="1:7" s="115" customFormat="1" ht="12" customHeight="1">
      <c r="A74" s="210"/>
      <c r="B74" s="210"/>
      <c r="C74" s="132">
        <v>4750</v>
      </c>
      <c r="D74" s="163" t="s">
        <v>219</v>
      </c>
      <c r="E74" s="44">
        <v>300</v>
      </c>
      <c r="F74" s="111">
        <v>225</v>
      </c>
      <c r="G74" s="112">
        <f t="shared" si="0"/>
        <v>75</v>
      </c>
    </row>
    <row r="75" spans="1:7" s="115" customFormat="1" ht="12">
      <c r="A75" s="211"/>
      <c r="B75" s="211"/>
      <c r="C75" s="135">
        <v>6060</v>
      </c>
      <c r="D75" s="162" t="s">
        <v>220</v>
      </c>
      <c r="E75" s="25">
        <v>4000</v>
      </c>
      <c r="F75" s="111">
        <v>0</v>
      </c>
      <c r="G75" s="110">
        <f t="shared" si="0"/>
        <v>0</v>
      </c>
    </row>
    <row r="76" spans="1:7" s="118" customFormat="1" ht="15">
      <c r="A76" s="228">
        <v>750</v>
      </c>
      <c r="B76" s="189"/>
      <c r="C76" s="122"/>
      <c r="D76" s="229" t="s">
        <v>7</v>
      </c>
      <c r="E76" s="55">
        <f>E77+E87+E93+E119+E126+E130</f>
        <v>3857058</v>
      </c>
      <c r="F76" s="95">
        <f>F77+F87+F93+F119+F126+F130</f>
        <v>1799809.9300000002</v>
      </c>
      <c r="G76" s="100">
        <f t="shared" si="0"/>
        <v>46.66276550676708</v>
      </c>
    </row>
    <row r="77" spans="1:7" ht="12.75">
      <c r="A77" s="208"/>
      <c r="B77" s="202">
        <v>75011</v>
      </c>
      <c r="C77" s="125"/>
      <c r="D77" s="217" t="s">
        <v>68</v>
      </c>
      <c r="E77" s="14">
        <f>SUM(E78:E86)</f>
        <v>95225</v>
      </c>
      <c r="F77" s="96">
        <f>SUM(F78:F86)</f>
        <v>51105.42</v>
      </c>
      <c r="G77" s="94">
        <f t="shared" si="0"/>
        <v>53.66807035967446</v>
      </c>
    </row>
    <row r="78" spans="1:7" s="115" customFormat="1" ht="12">
      <c r="A78" s="225"/>
      <c r="B78" s="219"/>
      <c r="C78" s="124">
        <v>4010</v>
      </c>
      <c r="D78" s="227" t="s">
        <v>194</v>
      </c>
      <c r="E78" s="28">
        <v>66504</v>
      </c>
      <c r="F78" s="111">
        <v>35900</v>
      </c>
      <c r="G78" s="108">
        <f aca="true" t="shared" si="1" ref="G78:G141">F78/E78*100</f>
        <v>53.98171538554072</v>
      </c>
    </row>
    <row r="79" spans="1:7" s="115" customFormat="1" ht="12">
      <c r="A79" s="225"/>
      <c r="B79" s="230"/>
      <c r="C79" s="144">
        <v>4040</v>
      </c>
      <c r="D79" s="158" t="s">
        <v>195</v>
      </c>
      <c r="E79" s="44">
        <v>5350</v>
      </c>
      <c r="F79" s="111">
        <v>5350</v>
      </c>
      <c r="G79" s="112">
        <f t="shared" si="1"/>
        <v>100</v>
      </c>
    </row>
    <row r="80" spans="1:7" s="115" customFormat="1" ht="12">
      <c r="A80" s="225"/>
      <c r="B80" s="230"/>
      <c r="C80" s="147">
        <v>4110</v>
      </c>
      <c r="D80" s="227" t="s">
        <v>196</v>
      </c>
      <c r="E80" s="28">
        <v>12332</v>
      </c>
      <c r="F80" s="111">
        <v>6200</v>
      </c>
      <c r="G80" s="112">
        <f t="shared" si="1"/>
        <v>50.2757054816737</v>
      </c>
    </row>
    <row r="81" spans="1:7" s="115" customFormat="1" ht="12">
      <c r="A81" s="225"/>
      <c r="B81" s="230"/>
      <c r="C81" s="147">
        <v>4120</v>
      </c>
      <c r="D81" s="227" t="s">
        <v>197</v>
      </c>
      <c r="E81" s="28">
        <v>1760</v>
      </c>
      <c r="F81" s="111">
        <v>830</v>
      </c>
      <c r="G81" s="112">
        <f t="shared" si="1"/>
        <v>47.159090909090914</v>
      </c>
    </row>
    <row r="82" spans="1:7" s="115" customFormat="1" ht="12">
      <c r="A82" s="225"/>
      <c r="B82" s="230"/>
      <c r="C82" s="144">
        <v>4210</v>
      </c>
      <c r="D82" s="158" t="s">
        <v>198</v>
      </c>
      <c r="E82" s="28">
        <v>2184</v>
      </c>
      <c r="F82" s="111">
        <v>735.32</v>
      </c>
      <c r="G82" s="112">
        <f t="shared" si="1"/>
        <v>33.668498168498175</v>
      </c>
    </row>
    <row r="83" spans="1:7" s="115" customFormat="1" ht="12">
      <c r="A83" s="225"/>
      <c r="B83" s="230"/>
      <c r="C83" s="147">
        <v>4260</v>
      </c>
      <c r="D83" s="227" t="s">
        <v>199</v>
      </c>
      <c r="E83" s="44">
        <v>2000</v>
      </c>
      <c r="F83" s="111">
        <v>1000</v>
      </c>
      <c r="G83" s="112">
        <f t="shared" si="1"/>
        <v>50</v>
      </c>
    </row>
    <row r="84" spans="1:7" s="115" customFormat="1" ht="12">
      <c r="A84" s="225"/>
      <c r="B84" s="230"/>
      <c r="C84" s="147">
        <v>4300</v>
      </c>
      <c r="D84" s="227" t="s">
        <v>189</v>
      </c>
      <c r="E84" s="28">
        <v>2000</v>
      </c>
      <c r="F84" s="111">
        <v>836.6</v>
      </c>
      <c r="G84" s="112">
        <f t="shared" si="1"/>
        <v>41.83</v>
      </c>
    </row>
    <row r="85" spans="1:7" s="115" customFormat="1" ht="12">
      <c r="A85" s="225"/>
      <c r="B85" s="230"/>
      <c r="C85" s="147">
        <v>4410</v>
      </c>
      <c r="D85" s="227" t="s">
        <v>205</v>
      </c>
      <c r="E85" s="28">
        <v>800</v>
      </c>
      <c r="F85" s="111">
        <v>253.5</v>
      </c>
      <c r="G85" s="112">
        <f t="shared" si="1"/>
        <v>31.6875</v>
      </c>
    </row>
    <row r="86" spans="1:7" s="115" customFormat="1" ht="12">
      <c r="A86" s="225"/>
      <c r="B86" s="205"/>
      <c r="C86" s="127">
        <v>4440</v>
      </c>
      <c r="D86" s="206" t="s">
        <v>207</v>
      </c>
      <c r="E86" s="17">
        <v>2295</v>
      </c>
      <c r="F86" s="111">
        <v>0</v>
      </c>
      <c r="G86" s="110">
        <f t="shared" si="1"/>
        <v>0</v>
      </c>
    </row>
    <row r="87" spans="1:7" ht="12.75">
      <c r="A87" s="180"/>
      <c r="B87" s="202">
        <v>75019</v>
      </c>
      <c r="C87" s="125"/>
      <c r="D87" s="217" t="s">
        <v>221</v>
      </c>
      <c r="E87" s="14">
        <v>137443</v>
      </c>
      <c r="F87" s="96">
        <f>SUM(F88:F92)</f>
        <v>65429.89</v>
      </c>
      <c r="G87" s="94">
        <f t="shared" si="1"/>
        <v>47.605109027014834</v>
      </c>
    </row>
    <row r="88" spans="1:7" s="115" customFormat="1" ht="12">
      <c r="A88" s="225"/>
      <c r="B88" s="230"/>
      <c r="C88" s="147">
        <v>3030</v>
      </c>
      <c r="D88" s="227" t="s">
        <v>190</v>
      </c>
      <c r="E88" s="28">
        <v>124943</v>
      </c>
      <c r="F88" s="111">
        <v>62551.6</v>
      </c>
      <c r="G88" s="108">
        <f t="shared" si="1"/>
        <v>50.06410923381062</v>
      </c>
    </row>
    <row r="89" spans="1:7" s="115" customFormat="1" ht="12">
      <c r="A89" s="225"/>
      <c r="B89" s="230"/>
      <c r="C89" s="147">
        <v>4210</v>
      </c>
      <c r="D89" s="227" t="s">
        <v>198</v>
      </c>
      <c r="E89" s="28">
        <v>5000</v>
      </c>
      <c r="F89" s="111">
        <v>2257.69</v>
      </c>
      <c r="G89" s="112">
        <f t="shared" si="1"/>
        <v>45.1538</v>
      </c>
    </row>
    <row r="90" spans="1:7" s="115" customFormat="1" ht="12">
      <c r="A90" s="225"/>
      <c r="B90" s="230"/>
      <c r="C90" s="147">
        <v>4300</v>
      </c>
      <c r="D90" s="227" t="s">
        <v>189</v>
      </c>
      <c r="E90" s="28">
        <v>2000</v>
      </c>
      <c r="F90" s="111">
        <v>620.6</v>
      </c>
      <c r="G90" s="112">
        <f t="shared" si="1"/>
        <v>31.03</v>
      </c>
    </row>
    <row r="91" spans="1:7" s="115" customFormat="1" ht="12">
      <c r="A91" s="225"/>
      <c r="B91" s="230"/>
      <c r="C91" s="147">
        <v>4410</v>
      </c>
      <c r="D91" s="227" t="s">
        <v>205</v>
      </c>
      <c r="E91" s="28">
        <v>500</v>
      </c>
      <c r="F91" s="111">
        <v>0</v>
      </c>
      <c r="G91" s="112">
        <f t="shared" si="1"/>
        <v>0</v>
      </c>
    </row>
    <row r="92" spans="1:7" s="115" customFormat="1" ht="24">
      <c r="A92" s="225"/>
      <c r="B92" s="205"/>
      <c r="C92" s="127">
        <v>4740</v>
      </c>
      <c r="D92" s="206" t="s">
        <v>211</v>
      </c>
      <c r="E92" s="17">
        <v>5000</v>
      </c>
      <c r="F92" s="111">
        <v>0</v>
      </c>
      <c r="G92" s="110">
        <f t="shared" si="1"/>
        <v>0</v>
      </c>
    </row>
    <row r="93" spans="1:7" ht="13.5" customHeight="1">
      <c r="A93" s="180"/>
      <c r="B93" s="193">
        <v>75020</v>
      </c>
      <c r="C93" s="148"/>
      <c r="D93" s="194" t="s">
        <v>71</v>
      </c>
      <c r="E93" s="8">
        <f>SUM(E94:E118)</f>
        <v>3512336</v>
      </c>
      <c r="F93" s="96">
        <f>SUM(F94:F118)</f>
        <v>1648446.8</v>
      </c>
      <c r="G93" s="94">
        <f t="shared" si="1"/>
        <v>46.93306107388359</v>
      </c>
    </row>
    <row r="94" spans="1:7" s="115" customFormat="1" ht="12">
      <c r="A94" s="225"/>
      <c r="B94" s="224"/>
      <c r="C94" s="130">
        <v>3020</v>
      </c>
      <c r="D94" s="161" t="s">
        <v>193</v>
      </c>
      <c r="E94" s="22">
        <v>8500</v>
      </c>
      <c r="F94" s="111">
        <v>1233.18</v>
      </c>
      <c r="G94" s="108">
        <f t="shared" si="1"/>
        <v>14.508000000000001</v>
      </c>
    </row>
    <row r="95" spans="1:7" s="115" customFormat="1" ht="12">
      <c r="A95" s="225"/>
      <c r="B95" s="226"/>
      <c r="C95" s="132">
        <v>4010</v>
      </c>
      <c r="D95" s="163" t="s">
        <v>194</v>
      </c>
      <c r="E95" s="44">
        <v>1831945</v>
      </c>
      <c r="F95" s="111">
        <v>847378.84</v>
      </c>
      <c r="G95" s="112">
        <f t="shared" si="1"/>
        <v>46.255692174164615</v>
      </c>
    </row>
    <row r="96" spans="1:7" s="115" customFormat="1" ht="12">
      <c r="A96" s="225"/>
      <c r="B96" s="226"/>
      <c r="C96" s="132">
        <v>4040</v>
      </c>
      <c r="D96" s="163" t="s">
        <v>195</v>
      </c>
      <c r="E96" s="44">
        <v>122838</v>
      </c>
      <c r="F96" s="111">
        <v>122837.4</v>
      </c>
      <c r="G96" s="112">
        <f t="shared" si="1"/>
        <v>99.99951155179993</v>
      </c>
    </row>
    <row r="97" spans="1:7" s="115" customFormat="1" ht="12">
      <c r="A97" s="225"/>
      <c r="B97" s="226"/>
      <c r="C97" s="132">
        <v>4110</v>
      </c>
      <c r="D97" s="163" t="s">
        <v>196</v>
      </c>
      <c r="E97" s="44">
        <v>345466</v>
      </c>
      <c r="F97" s="111">
        <v>152122.71</v>
      </c>
      <c r="G97" s="112">
        <f t="shared" si="1"/>
        <v>44.03406123902207</v>
      </c>
    </row>
    <row r="98" spans="1:7" s="115" customFormat="1" ht="12">
      <c r="A98" s="225"/>
      <c r="B98" s="226"/>
      <c r="C98" s="132">
        <v>4120</v>
      </c>
      <c r="D98" s="163" t="s">
        <v>197</v>
      </c>
      <c r="E98" s="44">
        <v>55914</v>
      </c>
      <c r="F98" s="111">
        <v>22864.19</v>
      </c>
      <c r="G98" s="112">
        <f t="shared" si="1"/>
        <v>40.89170869549665</v>
      </c>
    </row>
    <row r="99" spans="1:7" s="115" customFormat="1" ht="12">
      <c r="A99" s="225"/>
      <c r="B99" s="226"/>
      <c r="C99" s="132">
        <v>4170</v>
      </c>
      <c r="D99" s="163" t="s">
        <v>217</v>
      </c>
      <c r="E99" s="44">
        <v>40000</v>
      </c>
      <c r="F99" s="111">
        <v>15131.7</v>
      </c>
      <c r="G99" s="112">
        <f t="shared" si="1"/>
        <v>37.82925</v>
      </c>
    </row>
    <row r="100" spans="1:7" s="115" customFormat="1" ht="12">
      <c r="A100" s="225"/>
      <c r="B100" s="226"/>
      <c r="C100" s="132">
        <v>4210</v>
      </c>
      <c r="D100" s="163" t="s">
        <v>198</v>
      </c>
      <c r="E100" s="44">
        <v>400000</v>
      </c>
      <c r="F100" s="111">
        <v>225146.16</v>
      </c>
      <c r="G100" s="112">
        <f t="shared" si="1"/>
        <v>56.286539999999995</v>
      </c>
    </row>
    <row r="101" spans="1:7" s="115" customFormat="1" ht="12">
      <c r="A101" s="225"/>
      <c r="B101" s="226"/>
      <c r="C101" s="132">
        <v>4260</v>
      </c>
      <c r="D101" s="163" t="s">
        <v>199</v>
      </c>
      <c r="E101" s="44">
        <v>60000</v>
      </c>
      <c r="F101" s="111">
        <v>19083.02</v>
      </c>
      <c r="G101" s="112">
        <f t="shared" si="1"/>
        <v>31.805033333333334</v>
      </c>
    </row>
    <row r="102" spans="1:7" s="115" customFormat="1" ht="12">
      <c r="A102" s="225"/>
      <c r="B102" s="226"/>
      <c r="C102" s="132">
        <v>4270</v>
      </c>
      <c r="D102" s="163" t="s">
        <v>200</v>
      </c>
      <c r="E102" s="44">
        <v>20000</v>
      </c>
      <c r="F102" s="111">
        <v>13038.54</v>
      </c>
      <c r="G102" s="112">
        <f t="shared" si="1"/>
        <v>65.1927</v>
      </c>
    </row>
    <row r="103" spans="1:7" s="115" customFormat="1" ht="12">
      <c r="A103" s="225"/>
      <c r="B103" s="226"/>
      <c r="C103" s="132">
        <v>4280</v>
      </c>
      <c r="D103" s="163" t="s">
        <v>201</v>
      </c>
      <c r="E103" s="44">
        <v>4000</v>
      </c>
      <c r="F103" s="111">
        <v>545</v>
      </c>
      <c r="G103" s="112">
        <f t="shared" si="1"/>
        <v>13.625000000000002</v>
      </c>
    </row>
    <row r="104" spans="1:7" s="115" customFormat="1" ht="12">
      <c r="A104" s="225"/>
      <c r="B104" s="226"/>
      <c r="C104" s="132">
        <v>4300</v>
      </c>
      <c r="D104" s="163" t="s">
        <v>189</v>
      </c>
      <c r="E104" s="44">
        <v>269995</v>
      </c>
      <c r="F104" s="111">
        <v>167084.1</v>
      </c>
      <c r="G104" s="112">
        <f t="shared" si="1"/>
        <v>61.88414600270376</v>
      </c>
    </row>
    <row r="105" spans="1:7" s="115" customFormat="1" ht="12">
      <c r="A105" s="225"/>
      <c r="B105" s="226"/>
      <c r="C105" s="132">
        <v>4350</v>
      </c>
      <c r="D105" s="163" t="s">
        <v>202</v>
      </c>
      <c r="E105" s="44">
        <v>5000</v>
      </c>
      <c r="F105" s="111">
        <v>3263.71</v>
      </c>
      <c r="G105" s="112">
        <f t="shared" si="1"/>
        <v>65.27420000000001</v>
      </c>
    </row>
    <row r="106" spans="1:7" s="115" customFormat="1" ht="24">
      <c r="A106" s="225"/>
      <c r="B106" s="226"/>
      <c r="C106" s="132">
        <v>4360</v>
      </c>
      <c r="D106" s="163" t="s">
        <v>203</v>
      </c>
      <c r="E106" s="44">
        <v>8000</v>
      </c>
      <c r="F106" s="111">
        <v>2090.33</v>
      </c>
      <c r="G106" s="112">
        <f t="shared" si="1"/>
        <v>26.129125</v>
      </c>
    </row>
    <row r="107" spans="1:7" s="115" customFormat="1" ht="24">
      <c r="A107" s="225"/>
      <c r="B107" s="226"/>
      <c r="C107" s="132">
        <v>4370</v>
      </c>
      <c r="D107" s="163" t="s">
        <v>204</v>
      </c>
      <c r="E107" s="44">
        <v>30000</v>
      </c>
      <c r="F107" s="111">
        <v>11284.02</v>
      </c>
      <c r="G107" s="112">
        <f t="shared" si="1"/>
        <v>37.613400000000006</v>
      </c>
    </row>
    <row r="108" spans="1:7" s="115" customFormat="1" ht="12">
      <c r="A108" s="225"/>
      <c r="B108" s="226"/>
      <c r="C108" s="132">
        <v>4410</v>
      </c>
      <c r="D108" s="163" t="s">
        <v>205</v>
      </c>
      <c r="E108" s="44">
        <v>5000</v>
      </c>
      <c r="F108" s="111">
        <v>1343.18</v>
      </c>
      <c r="G108" s="112">
        <f t="shared" si="1"/>
        <v>26.863599999999998</v>
      </c>
    </row>
    <row r="109" spans="1:7" s="115" customFormat="1" ht="12">
      <c r="A109" s="186"/>
      <c r="B109" s="231"/>
      <c r="C109" s="135">
        <v>4430</v>
      </c>
      <c r="D109" s="162" t="s">
        <v>206</v>
      </c>
      <c r="E109" s="25">
        <v>10000</v>
      </c>
      <c r="F109" s="109">
        <v>8323.5</v>
      </c>
      <c r="G109" s="110">
        <f t="shared" si="1"/>
        <v>83.235</v>
      </c>
    </row>
    <row r="110" spans="1:7" s="115" customFormat="1" ht="12">
      <c r="A110" s="197"/>
      <c r="B110" s="224"/>
      <c r="C110" s="130">
        <v>4440</v>
      </c>
      <c r="D110" s="161" t="s">
        <v>207</v>
      </c>
      <c r="E110" s="22">
        <v>56555</v>
      </c>
      <c r="F110" s="107">
        <v>15000</v>
      </c>
      <c r="G110" s="108">
        <f t="shared" si="1"/>
        <v>26.522853859075234</v>
      </c>
    </row>
    <row r="111" spans="1:7" s="115" customFormat="1" ht="12">
      <c r="A111" s="225"/>
      <c r="B111" s="226"/>
      <c r="C111" s="132">
        <v>4480</v>
      </c>
      <c r="D111" s="163" t="s">
        <v>208</v>
      </c>
      <c r="E111" s="44">
        <v>500</v>
      </c>
      <c r="F111" s="111">
        <v>215</v>
      </c>
      <c r="G111" s="112">
        <f t="shared" si="1"/>
        <v>43</v>
      </c>
    </row>
    <row r="112" spans="1:7" s="115" customFormat="1" ht="12">
      <c r="A112" s="225"/>
      <c r="B112" s="225"/>
      <c r="C112" s="144">
        <v>4580</v>
      </c>
      <c r="D112" s="158" t="s">
        <v>113</v>
      </c>
      <c r="E112" s="44">
        <v>8</v>
      </c>
      <c r="F112" s="111">
        <v>7.09</v>
      </c>
      <c r="G112" s="112">
        <f t="shared" si="1"/>
        <v>88.625</v>
      </c>
    </row>
    <row r="113" spans="1:7" s="115" customFormat="1" ht="12">
      <c r="A113" s="225"/>
      <c r="B113" s="225"/>
      <c r="C113" s="144">
        <v>4610</v>
      </c>
      <c r="D113" s="158" t="s">
        <v>222</v>
      </c>
      <c r="E113" s="44">
        <v>1000</v>
      </c>
      <c r="F113" s="111">
        <v>135.9</v>
      </c>
      <c r="G113" s="112">
        <f t="shared" si="1"/>
        <v>13.59</v>
      </c>
    </row>
    <row r="114" spans="1:7" s="115" customFormat="1" ht="24">
      <c r="A114" s="225"/>
      <c r="B114" s="226"/>
      <c r="C114" s="132">
        <v>4700</v>
      </c>
      <c r="D114" s="163" t="s">
        <v>210</v>
      </c>
      <c r="E114" s="44">
        <v>15000</v>
      </c>
      <c r="F114" s="111">
        <v>8446.14</v>
      </c>
      <c r="G114" s="112">
        <f t="shared" si="1"/>
        <v>56.307599999999994</v>
      </c>
    </row>
    <row r="115" spans="1:7" s="115" customFormat="1" ht="24">
      <c r="A115" s="225"/>
      <c r="B115" s="226"/>
      <c r="C115" s="132">
        <v>4740</v>
      </c>
      <c r="D115" s="163" t="s">
        <v>223</v>
      </c>
      <c r="E115" s="44">
        <v>20000</v>
      </c>
      <c r="F115" s="111">
        <v>2382.97</v>
      </c>
      <c r="G115" s="112">
        <f t="shared" si="1"/>
        <v>11.91485</v>
      </c>
    </row>
    <row r="116" spans="1:7" s="115" customFormat="1" ht="12" customHeight="1">
      <c r="A116" s="225"/>
      <c r="B116" s="226"/>
      <c r="C116" s="132">
        <v>4750</v>
      </c>
      <c r="D116" s="163" t="s">
        <v>219</v>
      </c>
      <c r="E116" s="44">
        <v>13000</v>
      </c>
      <c r="F116" s="111">
        <v>9490.12</v>
      </c>
      <c r="G116" s="112">
        <f t="shared" si="1"/>
        <v>73.00092307692309</v>
      </c>
    </row>
    <row r="117" spans="1:7" s="115" customFormat="1" ht="12">
      <c r="A117" s="225"/>
      <c r="B117" s="226"/>
      <c r="C117" s="132">
        <v>6050</v>
      </c>
      <c r="D117" s="163" t="s">
        <v>224</v>
      </c>
      <c r="E117" s="44">
        <v>45000</v>
      </c>
      <c r="F117" s="111">
        <v>0</v>
      </c>
      <c r="G117" s="112">
        <f t="shared" si="1"/>
        <v>0</v>
      </c>
    </row>
    <row r="118" spans="1:7" s="115" customFormat="1" ht="36">
      <c r="A118" s="225"/>
      <c r="B118" s="231"/>
      <c r="C118" s="135">
        <v>6610</v>
      </c>
      <c r="D118" s="162" t="s">
        <v>225</v>
      </c>
      <c r="E118" s="25">
        <v>144615</v>
      </c>
      <c r="F118" s="111">
        <v>0</v>
      </c>
      <c r="G118" s="110">
        <f t="shared" si="1"/>
        <v>0</v>
      </c>
    </row>
    <row r="119" spans="1:7" s="246" customFormat="1" ht="13.5" customHeight="1">
      <c r="A119" s="136"/>
      <c r="B119" s="137">
        <v>75045</v>
      </c>
      <c r="C119" s="126"/>
      <c r="D119" s="138" t="s">
        <v>75</v>
      </c>
      <c r="E119" s="174">
        <f>E120+E121+E122+E123+E124+E125</f>
        <v>21500</v>
      </c>
      <c r="F119" s="253">
        <f>SUM(F120:F125)</f>
        <v>21500</v>
      </c>
      <c r="G119" s="94">
        <f t="shared" si="1"/>
        <v>100</v>
      </c>
    </row>
    <row r="120" spans="1:7" s="255" customFormat="1" ht="12">
      <c r="A120" s="142"/>
      <c r="B120" s="141"/>
      <c r="C120" s="129">
        <v>4110</v>
      </c>
      <c r="D120" s="149" t="s">
        <v>196</v>
      </c>
      <c r="E120" s="171">
        <v>1016</v>
      </c>
      <c r="F120" s="254">
        <v>1015.92</v>
      </c>
      <c r="G120" s="108">
        <f t="shared" si="1"/>
        <v>99.99212598425197</v>
      </c>
    </row>
    <row r="121" spans="1:7" s="255" customFormat="1" ht="12">
      <c r="A121" s="142"/>
      <c r="B121" s="143"/>
      <c r="C121" s="131">
        <v>4120</v>
      </c>
      <c r="D121" s="145" t="s">
        <v>197</v>
      </c>
      <c r="E121" s="172">
        <v>147</v>
      </c>
      <c r="F121" s="254">
        <v>147</v>
      </c>
      <c r="G121" s="112">
        <f t="shared" si="1"/>
        <v>100</v>
      </c>
    </row>
    <row r="122" spans="1:7" s="255" customFormat="1" ht="12">
      <c r="A122" s="142"/>
      <c r="B122" s="143"/>
      <c r="C122" s="131">
        <v>4170</v>
      </c>
      <c r="D122" s="145" t="s">
        <v>217</v>
      </c>
      <c r="E122" s="172">
        <v>14945</v>
      </c>
      <c r="F122" s="254">
        <v>14945</v>
      </c>
      <c r="G122" s="112">
        <f t="shared" si="1"/>
        <v>100</v>
      </c>
    </row>
    <row r="123" spans="1:7" s="255" customFormat="1" ht="12">
      <c r="A123" s="142"/>
      <c r="B123" s="143"/>
      <c r="C123" s="131">
        <v>4210</v>
      </c>
      <c r="D123" s="145" t="s">
        <v>198</v>
      </c>
      <c r="E123" s="172">
        <v>958</v>
      </c>
      <c r="F123" s="254">
        <v>957.67</v>
      </c>
      <c r="G123" s="112">
        <f t="shared" si="1"/>
        <v>99.96555323590813</v>
      </c>
    </row>
    <row r="124" spans="1:7" s="255" customFormat="1" ht="12">
      <c r="A124" s="142"/>
      <c r="B124" s="143"/>
      <c r="C124" s="131">
        <v>4300</v>
      </c>
      <c r="D124" s="145" t="s">
        <v>189</v>
      </c>
      <c r="E124" s="172">
        <v>4359</v>
      </c>
      <c r="F124" s="254">
        <v>4359.21</v>
      </c>
      <c r="G124" s="112">
        <f t="shared" si="1"/>
        <v>100.00481761871988</v>
      </c>
    </row>
    <row r="125" spans="1:7" s="255" customFormat="1" ht="12">
      <c r="A125" s="142"/>
      <c r="B125" s="150"/>
      <c r="C125" s="134">
        <v>4410</v>
      </c>
      <c r="D125" s="146" t="s">
        <v>205</v>
      </c>
      <c r="E125" s="170">
        <v>75</v>
      </c>
      <c r="F125" s="254">
        <v>75.2</v>
      </c>
      <c r="G125" s="110">
        <f t="shared" si="1"/>
        <v>100.26666666666667</v>
      </c>
    </row>
    <row r="126" spans="1:7" s="246" customFormat="1" ht="12.75" customHeight="1">
      <c r="A126" s="151"/>
      <c r="B126" s="137">
        <v>75075</v>
      </c>
      <c r="C126" s="137"/>
      <c r="D126" s="138" t="s">
        <v>226</v>
      </c>
      <c r="E126" s="173">
        <f>SUM(E127:E129)</f>
        <v>87300</v>
      </c>
      <c r="F126" s="253">
        <f>SUM(F127:F129)</f>
        <v>11701.23</v>
      </c>
      <c r="G126" s="94">
        <f t="shared" si="1"/>
        <v>13.403470790378005</v>
      </c>
    </row>
    <row r="127" spans="1:7" s="264" customFormat="1" ht="12.75" customHeight="1">
      <c r="A127" s="225"/>
      <c r="B127" s="230"/>
      <c r="C127" s="230">
        <v>4170</v>
      </c>
      <c r="D127" s="227" t="s">
        <v>217</v>
      </c>
      <c r="E127" s="28">
        <v>13300</v>
      </c>
      <c r="F127" s="263">
        <v>584.06</v>
      </c>
      <c r="G127" s="108">
        <f t="shared" si="1"/>
        <v>4.3914285714285715</v>
      </c>
    </row>
    <row r="128" spans="1:7" s="264" customFormat="1" ht="12.75" customHeight="1">
      <c r="A128" s="225"/>
      <c r="B128" s="230"/>
      <c r="C128" s="230">
        <v>4210</v>
      </c>
      <c r="D128" s="227" t="s">
        <v>198</v>
      </c>
      <c r="E128" s="28">
        <v>24000</v>
      </c>
      <c r="F128" s="263">
        <v>2074</v>
      </c>
      <c r="G128" s="112">
        <f t="shared" si="1"/>
        <v>8.641666666666667</v>
      </c>
    </row>
    <row r="129" spans="1:7" s="264" customFormat="1" ht="12.75" customHeight="1">
      <c r="A129" s="225"/>
      <c r="B129" s="205"/>
      <c r="C129" s="205">
        <v>4300</v>
      </c>
      <c r="D129" s="206" t="s">
        <v>189</v>
      </c>
      <c r="E129" s="17">
        <v>50000</v>
      </c>
      <c r="F129" s="263">
        <v>9043.17</v>
      </c>
      <c r="G129" s="110">
        <f t="shared" si="1"/>
        <v>18.08634</v>
      </c>
    </row>
    <row r="130" spans="1:7" ht="12.75">
      <c r="A130" s="225"/>
      <c r="B130" s="202">
        <v>75095</v>
      </c>
      <c r="C130" s="125"/>
      <c r="D130" s="217" t="s">
        <v>82</v>
      </c>
      <c r="E130" s="14">
        <f>E131</f>
        <v>3254</v>
      </c>
      <c r="F130" s="96">
        <f>F131</f>
        <v>1626.59</v>
      </c>
      <c r="G130" s="94">
        <f t="shared" si="1"/>
        <v>49.98740012292563</v>
      </c>
    </row>
    <row r="131" spans="1:7" s="115" customFormat="1" ht="36">
      <c r="A131" s="186"/>
      <c r="B131" s="205"/>
      <c r="C131" s="127">
        <v>2900</v>
      </c>
      <c r="D131" s="206" t="s">
        <v>227</v>
      </c>
      <c r="E131" s="17">
        <v>3254</v>
      </c>
      <c r="F131" s="111">
        <v>1626.59</v>
      </c>
      <c r="G131" s="101">
        <f t="shared" si="1"/>
        <v>49.98740012292563</v>
      </c>
    </row>
    <row r="132" spans="1:7" s="118" customFormat="1" ht="29.25">
      <c r="A132" s="228">
        <v>754</v>
      </c>
      <c r="B132" s="189"/>
      <c r="C132" s="122"/>
      <c r="D132" s="190" t="s">
        <v>8</v>
      </c>
      <c r="E132" s="6">
        <f>E133+E135+E166+E169</f>
        <v>3116514</v>
      </c>
      <c r="F132" s="257">
        <f>F133+F135+F166+F169</f>
        <v>1545278.9200000002</v>
      </c>
      <c r="G132" s="100">
        <f t="shared" si="1"/>
        <v>49.58357061768373</v>
      </c>
    </row>
    <row r="133" spans="1:7" ht="14.25">
      <c r="A133" s="207"/>
      <c r="B133" s="182">
        <v>75404</v>
      </c>
      <c r="C133" s="4"/>
      <c r="D133" s="215" t="s">
        <v>228</v>
      </c>
      <c r="E133" s="64">
        <v>50000</v>
      </c>
      <c r="F133" s="96">
        <v>0</v>
      </c>
      <c r="G133" s="94">
        <f t="shared" si="1"/>
        <v>0</v>
      </c>
    </row>
    <row r="134" spans="1:7" s="115" customFormat="1" ht="24">
      <c r="A134" s="251"/>
      <c r="B134" s="230"/>
      <c r="C134" s="121">
        <v>6170</v>
      </c>
      <c r="D134" s="216" t="s">
        <v>229</v>
      </c>
      <c r="E134" s="25">
        <v>50000</v>
      </c>
      <c r="F134" s="97">
        <v>0</v>
      </c>
      <c r="G134" s="101">
        <f t="shared" si="1"/>
        <v>0</v>
      </c>
    </row>
    <row r="135" spans="1:7" ht="12.75">
      <c r="A135" s="180"/>
      <c r="B135" s="218">
        <v>75411</v>
      </c>
      <c r="C135" s="148"/>
      <c r="D135" s="232" t="s">
        <v>230</v>
      </c>
      <c r="E135" s="152">
        <f>SUM(E136:E165)</f>
        <v>3060714</v>
      </c>
      <c r="F135" s="96">
        <f>SUM(F136:F165)</f>
        <v>1540726.9100000001</v>
      </c>
      <c r="G135" s="94">
        <f t="shared" si="1"/>
        <v>50.33880689277078</v>
      </c>
    </row>
    <row r="136" spans="1:7" s="115" customFormat="1" ht="12">
      <c r="A136" s="225"/>
      <c r="B136" s="224"/>
      <c r="C136" s="130">
        <v>3020</v>
      </c>
      <c r="D136" s="161" t="s">
        <v>231</v>
      </c>
      <c r="E136" s="22">
        <v>4000</v>
      </c>
      <c r="F136" s="111">
        <v>273</v>
      </c>
      <c r="G136" s="108">
        <f t="shared" si="1"/>
        <v>6.825</v>
      </c>
    </row>
    <row r="137" spans="1:7" s="115" customFormat="1" ht="24">
      <c r="A137" s="225"/>
      <c r="B137" s="226"/>
      <c r="C137" s="132">
        <v>3070</v>
      </c>
      <c r="D137" s="163" t="s">
        <v>232</v>
      </c>
      <c r="E137" s="44">
        <v>160000</v>
      </c>
      <c r="F137" s="111">
        <v>62351.05</v>
      </c>
      <c r="G137" s="112">
        <f t="shared" si="1"/>
        <v>38.96940625</v>
      </c>
    </row>
    <row r="138" spans="1:7" s="115" customFormat="1" ht="12">
      <c r="A138" s="225"/>
      <c r="B138" s="226"/>
      <c r="C138" s="132">
        <v>4020</v>
      </c>
      <c r="D138" s="163" t="s">
        <v>216</v>
      </c>
      <c r="E138" s="44">
        <v>21953</v>
      </c>
      <c r="F138" s="111">
        <v>4683.44</v>
      </c>
      <c r="G138" s="112">
        <f t="shared" si="1"/>
        <v>21.333940691477245</v>
      </c>
    </row>
    <row r="139" spans="1:7" s="115" customFormat="1" ht="12">
      <c r="A139" s="225"/>
      <c r="B139" s="226"/>
      <c r="C139" s="132">
        <v>4040</v>
      </c>
      <c r="D139" s="163" t="s">
        <v>195</v>
      </c>
      <c r="E139" s="44">
        <v>923</v>
      </c>
      <c r="F139" s="111">
        <v>923.19</v>
      </c>
      <c r="G139" s="112">
        <f t="shared" si="1"/>
        <v>100.02058504875406</v>
      </c>
    </row>
    <row r="140" spans="1:7" s="115" customFormat="1" ht="24">
      <c r="A140" s="225"/>
      <c r="B140" s="226"/>
      <c r="C140" s="132">
        <v>4050</v>
      </c>
      <c r="D140" s="163" t="s">
        <v>233</v>
      </c>
      <c r="E140" s="44">
        <v>1964970</v>
      </c>
      <c r="F140" s="111">
        <v>913600.03</v>
      </c>
      <c r="G140" s="112">
        <f t="shared" si="1"/>
        <v>46.49435004096755</v>
      </c>
    </row>
    <row r="141" spans="1:7" s="115" customFormat="1" ht="24">
      <c r="A141" s="225"/>
      <c r="B141" s="226"/>
      <c r="C141" s="132">
        <v>4060</v>
      </c>
      <c r="D141" s="163" t="s">
        <v>234</v>
      </c>
      <c r="E141" s="44">
        <v>106640</v>
      </c>
      <c r="F141" s="111">
        <v>96707.89</v>
      </c>
      <c r="G141" s="112">
        <f t="shared" si="1"/>
        <v>90.68631845461366</v>
      </c>
    </row>
    <row r="142" spans="1:7" s="115" customFormat="1" ht="24">
      <c r="A142" s="225"/>
      <c r="B142" s="226"/>
      <c r="C142" s="132">
        <v>4070</v>
      </c>
      <c r="D142" s="163" t="s">
        <v>235</v>
      </c>
      <c r="E142" s="44">
        <v>152860</v>
      </c>
      <c r="F142" s="111">
        <v>143276.51</v>
      </c>
      <c r="G142" s="112">
        <f aca="true" t="shared" si="2" ref="G142:G205">F142/E142*100</f>
        <v>93.7305442888918</v>
      </c>
    </row>
    <row r="143" spans="1:7" s="115" customFormat="1" ht="24">
      <c r="A143" s="225"/>
      <c r="B143" s="226"/>
      <c r="C143" s="132">
        <v>4080</v>
      </c>
      <c r="D143" s="163" t="s">
        <v>236</v>
      </c>
      <c r="E143" s="44">
        <v>169868</v>
      </c>
      <c r="F143" s="111">
        <v>93317.72</v>
      </c>
      <c r="G143" s="112">
        <f t="shared" si="2"/>
        <v>54.93543221795747</v>
      </c>
    </row>
    <row r="144" spans="1:7" s="115" customFormat="1" ht="12">
      <c r="A144" s="225"/>
      <c r="B144" s="226"/>
      <c r="C144" s="132">
        <v>4110</v>
      </c>
      <c r="D144" s="163" t="s">
        <v>196</v>
      </c>
      <c r="E144" s="44">
        <v>3942</v>
      </c>
      <c r="F144" s="111">
        <v>807.33</v>
      </c>
      <c r="G144" s="112">
        <f t="shared" si="2"/>
        <v>20.48021308980213</v>
      </c>
    </row>
    <row r="145" spans="1:7" s="115" customFormat="1" ht="12">
      <c r="A145" s="225"/>
      <c r="B145" s="226"/>
      <c r="C145" s="132">
        <v>4120</v>
      </c>
      <c r="D145" s="163" t="s">
        <v>197</v>
      </c>
      <c r="E145" s="44">
        <v>560</v>
      </c>
      <c r="F145" s="111">
        <v>109.52</v>
      </c>
      <c r="G145" s="112">
        <f t="shared" si="2"/>
        <v>19.557142857142857</v>
      </c>
    </row>
    <row r="146" spans="1:7" s="115" customFormat="1" ht="12">
      <c r="A146" s="225"/>
      <c r="B146" s="226"/>
      <c r="C146" s="132">
        <v>4170</v>
      </c>
      <c r="D146" s="163" t="s">
        <v>217</v>
      </c>
      <c r="E146" s="44">
        <v>2000</v>
      </c>
      <c r="F146" s="111">
        <v>2000</v>
      </c>
      <c r="G146" s="112">
        <f t="shared" si="2"/>
        <v>100</v>
      </c>
    </row>
    <row r="147" spans="1:7" s="115" customFormat="1" ht="24">
      <c r="A147" s="225"/>
      <c r="B147" s="226"/>
      <c r="C147" s="132">
        <v>4180</v>
      </c>
      <c r="D147" s="163" t="s">
        <v>237</v>
      </c>
      <c r="E147" s="44">
        <v>133000</v>
      </c>
      <c r="F147" s="111">
        <v>108478.04</v>
      </c>
      <c r="G147" s="112">
        <f t="shared" si="2"/>
        <v>81.56243609022556</v>
      </c>
    </row>
    <row r="148" spans="1:7" s="115" customFormat="1" ht="12">
      <c r="A148" s="225"/>
      <c r="B148" s="226"/>
      <c r="C148" s="132">
        <v>4210</v>
      </c>
      <c r="D148" s="163" t="s">
        <v>198</v>
      </c>
      <c r="E148" s="44">
        <v>87416</v>
      </c>
      <c r="F148" s="111">
        <v>51366.65</v>
      </c>
      <c r="G148" s="112">
        <f t="shared" si="2"/>
        <v>58.761153564564836</v>
      </c>
    </row>
    <row r="149" spans="1:7" s="115" customFormat="1" ht="12">
      <c r="A149" s="225"/>
      <c r="B149" s="226"/>
      <c r="C149" s="132">
        <v>4230</v>
      </c>
      <c r="D149" s="163" t="s">
        <v>238</v>
      </c>
      <c r="E149" s="44">
        <v>3000</v>
      </c>
      <c r="F149" s="111">
        <v>30</v>
      </c>
      <c r="G149" s="112">
        <f t="shared" si="2"/>
        <v>1</v>
      </c>
    </row>
    <row r="150" spans="1:7" s="115" customFormat="1" ht="12">
      <c r="A150" s="225"/>
      <c r="B150" s="226"/>
      <c r="C150" s="132">
        <v>4260</v>
      </c>
      <c r="D150" s="163" t="s">
        <v>199</v>
      </c>
      <c r="E150" s="44">
        <v>75000</v>
      </c>
      <c r="F150" s="111">
        <v>19999.95</v>
      </c>
      <c r="G150" s="112">
        <f t="shared" si="2"/>
        <v>26.666600000000003</v>
      </c>
    </row>
    <row r="151" spans="1:7" s="115" customFormat="1" ht="12">
      <c r="A151" s="225"/>
      <c r="B151" s="226"/>
      <c r="C151" s="132">
        <v>4270</v>
      </c>
      <c r="D151" s="163" t="s">
        <v>200</v>
      </c>
      <c r="E151" s="44">
        <v>20000</v>
      </c>
      <c r="F151" s="111">
        <v>4338.06</v>
      </c>
      <c r="G151" s="112">
        <f t="shared" si="2"/>
        <v>21.6903</v>
      </c>
    </row>
    <row r="152" spans="1:7" s="115" customFormat="1" ht="12">
      <c r="A152" s="225"/>
      <c r="B152" s="226"/>
      <c r="C152" s="132">
        <v>4280</v>
      </c>
      <c r="D152" s="163" t="s">
        <v>201</v>
      </c>
      <c r="E152" s="44">
        <v>15000</v>
      </c>
      <c r="F152" s="111">
        <v>4370</v>
      </c>
      <c r="G152" s="112">
        <f t="shared" si="2"/>
        <v>29.133333333333333</v>
      </c>
    </row>
    <row r="153" spans="1:7" s="115" customFormat="1" ht="12">
      <c r="A153" s="225"/>
      <c r="B153" s="226"/>
      <c r="C153" s="132">
        <v>4300</v>
      </c>
      <c r="D153" s="163" t="s">
        <v>189</v>
      </c>
      <c r="E153" s="44">
        <v>16000</v>
      </c>
      <c r="F153" s="111">
        <v>9541.75</v>
      </c>
      <c r="G153" s="112">
        <f t="shared" si="2"/>
        <v>59.635937500000004</v>
      </c>
    </row>
    <row r="154" spans="1:7" s="115" customFormat="1" ht="12">
      <c r="A154" s="225"/>
      <c r="B154" s="226"/>
      <c r="C154" s="132">
        <v>4350</v>
      </c>
      <c r="D154" s="163" t="s">
        <v>202</v>
      </c>
      <c r="E154" s="44">
        <v>6000</v>
      </c>
      <c r="F154" s="111">
        <v>2181.58</v>
      </c>
      <c r="G154" s="112">
        <f t="shared" si="2"/>
        <v>36.35966666666667</v>
      </c>
    </row>
    <row r="155" spans="1:7" s="115" customFormat="1" ht="24">
      <c r="A155" s="186"/>
      <c r="B155" s="231"/>
      <c r="C155" s="135">
        <v>4360</v>
      </c>
      <c r="D155" s="162" t="s">
        <v>203</v>
      </c>
      <c r="E155" s="25">
        <v>3600</v>
      </c>
      <c r="F155" s="109">
        <v>2015.23</v>
      </c>
      <c r="G155" s="110">
        <f t="shared" si="2"/>
        <v>55.97861111111111</v>
      </c>
    </row>
    <row r="156" spans="1:7" s="115" customFormat="1" ht="24">
      <c r="A156" s="197"/>
      <c r="B156" s="224"/>
      <c r="C156" s="130">
        <v>4370</v>
      </c>
      <c r="D156" s="161" t="s">
        <v>204</v>
      </c>
      <c r="E156" s="22">
        <v>19500</v>
      </c>
      <c r="F156" s="107">
        <v>7542.43</v>
      </c>
      <c r="G156" s="108">
        <f t="shared" si="2"/>
        <v>38.67912820512821</v>
      </c>
    </row>
    <row r="157" spans="1:7" s="115" customFormat="1" ht="12">
      <c r="A157" s="225"/>
      <c r="B157" s="226"/>
      <c r="C157" s="132">
        <v>4410</v>
      </c>
      <c r="D157" s="163" t="s">
        <v>205</v>
      </c>
      <c r="E157" s="44">
        <v>3000</v>
      </c>
      <c r="F157" s="111">
        <v>786.5</v>
      </c>
      <c r="G157" s="112">
        <f t="shared" si="2"/>
        <v>26.216666666666665</v>
      </c>
    </row>
    <row r="158" spans="1:7" s="115" customFormat="1" ht="12">
      <c r="A158" s="225"/>
      <c r="B158" s="226"/>
      <c r="C158" s="132">
        <v>4430</v>
      </c>
      <c r="D158" s="163" t="s">
        <v>206</v>
      </c>
      <c r="E158" s="44">
        <v>1454</v>
      </c>
      <c r="F158" s="111">
        <v>723</v>
      </c>
      <c r="G158" s="112">
        <f t="shared" si="2"/>
        <v>49.72489683631362</v>
      </c>
    </row>
    <row r="159" spans="1:7" s="115" customFormat="1" ht="12">
      <c r="A159" s="225"/>
      <c r="B159" s="226"/>
      <c r="C159" s="132">
        <v>4440</v>
      </c>
      <c r="D159" s="163" t="s">
        <v>207</v>
      </c>
      <c r="E159" s="44">
        <v>764</v>
      </c>
      <c r="F159" s="111">
        <v>604</v>
      </c>
      <c r="G159" s="112">
        <f t="shared" si="2"/>
        <v>79.05759162303664</v>
      </c>
    </row>
    <row r="160" spans="1:7" s="115" customFormat="1" ht="12">
      <c r="A160" s="225"/>
      <c r="B160" s="226"/>
      <c r="C160" s="132">
        <v>4480</v>
      </c>
      <c r="D160" s="163" t="s">
        <v>208</v>
      </c>
      <c r="E160" s="44">
        <v>4430</v>
      </c>
      <c r="F160" s="111">
        <v>2280</v>
      </c>
      <c r="G160" s="112">
        <f t="shared" si="2"/>
        <v>51.46726862302483</v>
      </c>
    </row>
    <row r="161" spans="1:7" s="115" customFormat="1" ht="24">
      <c r="A161" s="225"/>
      <c r="B161" s="226"/>
      <c r="C161" s="132">
        <v>4500</v>
      </c>
      <c r="D161" s="163" t="s">
        <v>209</v>
      </c>
      <c r="E161" s="44">
        <v>834</v>
      </c>
      <c r="F161" s="111">
        <v>834</v>
      </c>
      <c r="G161" s="112">
        <f t="shared" si="2"/>
        <v>100</v>
      </c>
    </row>
    <row r="162" spans="1:7" s="115" customFormat="1" ht="24">
      <c r="A162" s="225"/>
      <c r="B162" s="226"/>
      <c r="C162" s="132">
        <v>4700</v>
      </c>
      <c r="D162" s="163" t="s">
        <v>210</v>
      </c>
      <c r="E162" s="44">
        <v>10000</v>
      </c>
      <c r="F162" s="111">
        <v>4024</v>
      </c>
      <c r="G162" s="112">
        <f t="shared" si="2"/>
        <v>40.239999999999995</v>
      </c>
    </row>
    <row r="163" spans="1:7" s="115" customFormat="1" ht="24">
      <c r="A163" s="225"/>
      <c r="B163" s="226"/>
      <c r="C163" s="132">
        <v>4740</v>
      </c>
      <c r="D163" s="163" t="s">
        <v>223</v>
      </c>
      <c r="E163" s="44">
        <v>3000</v>
      </c>
      <c r="F163" s="111">
        <v>644.71</v>
      </c>
      <c r="G163" s="112">
        <f t="shared" si="2"/>
        <v>21.490333333333332</v>
      </c>
    </row>
    <row r="164" spans="1:7" s="115" customFormat="1" ht="11.25" customHeight="1">
      <c r="A164" s="225"/>
      <c r="B164" s="210"/>
      <c r="C164" s="132">
        <v>4750</v>
      </c>
      <c r="D164" s="163" t="s">
        <v>212</v>
      </c>
      <c r="E164" s="44">
        <v>26000</v>
      </c>
      <c r="F164" s="111">
        <v>2917.33</v>
      </c>
      <c r="G164" s="112">
        <f t="shared" si="2"/>
        <v>11.2205</v>
      </c>
    </row>
    <row r="165" spans="1:7" s="115" customFormat="1" ht="12">
      <c r="A165" s="225"/>
      <c r="B165" s="211"/>
      <c r="C165" s="121">
        <v>6060</v>
      </c>
      <c r="D165" s="216" t="s">
        <v>220</v>
      </c>
      <c r="E165" s="25">
        <v>45000</v>
      </c>
      <c r="F165" s="109">
        <v>0</v>
      </c>
      <c r="G165" s="110">
        <f t="shared" si="2"/>
        <v>0</v>
      </c>
    </row>
    <row r="166" spans="1:7" ht="12.75">
      <c r="A166" s="180"/>
      <c r="B166" s="182">
        <v>75414</v>
      </c>
      <c r="C166" s="87"/>
      <c r="D166" s="183" t="s">
        <v>80</v>
      </c>
      <c r="E166" s="34">
        <f>E167+E168</f>
        <v>900</v>
      </c>
      <c r="F166" s="96">
        <f>SUM(F167:F168)</f>
        <v>652.01</v>
      </c>
      <c r="G166" s="94">
        <f t="shared" si="2"/>
        <v>72.44555555555556</v>
      </c>
    </row>
    <row r="167" spans="1:7" s="115" customFormat="1" ht="12">
      <c r="A167" s="225"/>
      <c r="B167" s="197"/>
      <c r="C167" s="139">
        <v>4170</v>
      </c>
      <c r="D167" s="220" t="s">
        <v>239</v>
      </c>
      <c r="E167" s="71">
        <v>500</v>
      </c>
      <c r="F167" s="111">
        <v>452</v>
      </c>
      <c r="G167" s="108">
        <f t="shared" si="2"/>
        <v>90.4</v>
      </c>
    </row>
    <row r="168" spans="1:7" s="115" customFormat="1" ht="12">
      <c r="A168" s="225"/>
      <c r="B168" s="186"/>
      <c r="C168" s="121">
        <v>4300</v>
      </c>
      <c r="D168" s="216" t="s">
        <v>189</v>
      </c>
      <c r="E168" s="25">
        <v>400</v>
      </c>
      <c r="F168" s="109">
        <v>200.01</v>
      </c>
      <c r="G168" s="110">
        <f t="shared" si="2"/>
        <v>50.0025</v>
      </c>
    </row>
    <row r="169" spans="1:7" ht="12.75">
      <c r="A169" s="225"/>
      <c r="B169" s="182">
        <v>75495</v>
      </c>
      <c r="C169" s="87"/>
      <c r="D169" s="183" t="s">
        <v>240</v>
      </c>
      <c r="E169" s="34">
        <v>4900</v>
      </c>
      <c r="F169" s="96">
        <f>F170+F171</f>
        <v>3900</v>
      </c>
      <c r="G169" s="94">
        <f t="shared" si="2"/>
        <v>79.59183673469387</v>
      </c>
    </row>
    <row r="170" spans="1:7" s="115" customFormat="1" ht="12">
      <c r="A170" s="225"/>
      <c r="B170" s="197"/>
      <c r="C170" s="139">
        <v>4210</v>
      </c>
      <c r="D170" s="220" t="s">
        <v>198</v>
      </c>
      <c r="E170" s="71">
        <v>3900</v>
      </c>
      <c r="F170" s="111">
        <v>3900</v>
      </c>
      <c r="G170" s="108">
        <f t="shared" si="2"/>
        <v>100</v>
      </c>
    </row>
    <row r="171" spans="1:7" s="115" customFormat="1" ht="12">
      <c r="A171" s="186"/>
      <c r="B171" s="186"/>
      <c r="C171" s="127">
        <v>4300</v>
      </c>
      <c r="D171" s="206" t="s">
        <v>215</v>
      </c>
      <c r="E171" s="17">
        <v>1000</v>
      </c>
      <c r="F171" s="111">
        <v>0</v>
      </c>
      <c r="G171" s="110">
        <f t="shared" si="2"/>
        <v>0</v>
      </c>
    </row>
    <row r="172" spans="1:7" s="118" customFormat="1" ht="15">
      <c r="A172" s="228">
        <v>757</v>
      </c>
      <c r="B172" s="178"/>
      <c r="C172" s="120"/>
      <c r="D172" s="179" t="s">
        <v>241</v>
      </c>
      <c r="E172" s="46">
        <v>256353</v>
      </c>
      <c r="F172" s="95">
        <f>F173+F176</f>
        <v>38319.95</v>
      </c>
      <c r="G172" s="100">
        <f t="shared" si="2"/>
        <v>14.948118414842032</v>
      </c>
    </row>
    <row r="173" spans="1:7" ht="26.25">
      <c r="A173" s="235"/>
      <c r="B173" s="87">
        <v>75702</v>
      </c>
      <c r="C173" s="87"/>
      <c r="D173" s="183" t="s">
        <v>242</v>
      </c>
      <c r="E173" s="34">
        <v>70000</v>
      </c>
      <c r="F173" s="96">
        <f>F175+F174</f>
        <v>38319.95</v>
      </c>
      <c r="G173" s="94">
        <f t="shared" si="2"/>
        <v>54.742785714285716</v>
      </c>
    </row>
    <row r="174" spans="1:7" ht="12.75" customHeight="1">
      <c r="A174" s="213"/>
      <c r="B174" s="403"/>
      <c r="C174" s="124">
        <v>4300</v>
      </c>
      <c r="D174" s="198" t="s">
        <v>189</v>
      </c>
      <c r="E174" s="22">
        <v>10000</v>
      </c>
      <c r="F174" s="107">
        <v>0</v>
      </c>
      <c r="G174" s="108">
        <f>F174/E174*100</f>
        <v>0</v>
      </c>
    </row>
    <row r="175" spans="1:7" s="115" customFormat="1" ht="24">
      <c r="A175" s="225"/>
      <c r="B175" s="226"/>
      <c r="C175" s="144">
        <v>8070</v>
      </c>
      <c r="D175" s="236" t="s">
        <v>243</v>
      </c>
      <c r="E175" s="44">
        <v>60000</v>
      </c>
      <c r="F175" s="111">
        <v>38319.95</v>
      </c>
      <c r="G175" s="112">
        <f t="shared" si="2"/>
        <v>63.866583333333324</v>
      </c>
    </row>
    <row r="176" spans="1:7" ht="38.25">
      <c r="A176" s="180"/>
      <c r="B176" s="4">
        <v>75704</v>
      </c>
      <c r="C176" s="4"/>
      <c r="D176" s="215" t="s">
        <v>244</v>
      </c>
      <c r="E176" s="64">
        <v>186353</v>
      </c>
      <c r="F176" s="96">
        <v>0</v>
      </c>
      <c r="G176" s="94">
        <f t="shared" si="2"/>
        <v>0</v>
      </c>
    </row>
    <row r="177" spans="1:7" s="115" customFormat="1" ht="12">
      <c r="A177" s="186"/>
      <c r="B177" s="231"/>
      <c r="C177" s="153">
        <v>8020</v>
      </c>
      <c r="D177" s="234" t="s">
        <v>245</v>
      </c>
      <c r="E177" s="69">
        <v>186353</v>
      </c>
      <c r="F177" s="97">
        <v>0</v>
      </c>
      <c r="G177" s="101">
        <f t="shared" si="2"/>
        <v>0</v>
      </c>
    </row>
    <row r="178" spans="1:7" s="118" customFormat="1" ht="15">
      <c r="A178" s="177">
        <v>801</v>
      </c>
      <c r="B178" s="178"/>
      <c r="C178" s="120"/>
      <c r="D178" s="179" t="s">
        <v>13</v>
      </c>
      <c r="E178" s="46">
        <f>E179+E198+E219+E239+E261+E281+E307+E322+E346+E348+E351</f>
        <v>11000485</v>
      </c>
      <c r="F178" s="95">
        <f>F179+F198+F219+F239+F261+F281+F307+F322+F346+F348+F351</f>
        <v>5459044.0200000005</v>
      </c>
      <c r="G178" s="100">
        <f t="shared" si="2"/>
        <v>49.62548487634864</v>
      </c>
    </row>
    <row r="179" spans="1:7" ht="14.25" customHeight="1">
      <c r="A179" s="208"/>
      <c r="B179" s="193">
        <v>80102</v>
      </c>
      <c r="C179" s="123"/>
      <c r="D179" s="194" t="s">
        <v>246</v>
      </c>
      <c r="E179" s="8">
        <f>SUM(E180:E197)</f>
        <v>536810</v>
      </c>
      <c r="F179" s="96">
        <f>SUM(F180:F197)</f>
        <v>282129.75</v>
      </c>
      <c r="G179" s="94">
        <f t="shared" si="2"/>
        <v>52.55672398055178</v>
      </c>
    </row>
    <row r="180" spans="1:7" s="115" customFormat="1" ht="12">
      <c r="A180" s="210"/>
      <c r="B180" s="209"/>
      <c r="C180" s="130">
        <v>3020</v>
      </c>
      <c r="D180" s="161" t="s">
        <v>193</v>
      </c>
      <c r="E180" s="22">
        <v>332</v>
      </c>
      <c r="F180" s="111">
        <v>0</v>
      </c>
      <c r="G180" s="108">
        <f t="shared" si="2"/>
        <v>0</v>
      </c>
    </row>
    <row r="181" spans="1:7" s="115" customFormat="1" ht="12">
      <c r="A181" s="210"/>
      <c r="B181" s="210"/>
      <c r="C181" s="132">
        <v>4010</v>
      </c>
      <c r="D181" s="163" t="s">
        <v>194</v>
      </c>
      <c r="E181" s="44">
        <v>379783</v>
      </c>
      <c r="F181" s="111">
        <v>194818.65</v>
      </c>
      <c r="G181" s="112">
        <f t="shared" si="2"/>
        <v>51.297359281484425</v>
      </c>
    </row>
    <row r="182" spans="1:7" s="115" customFormat="1" ht="12">
      <c r="A182" s="210"/>
      <c r="B182" s="210"/>
      <c r="C182" s="132">
        <v>4040</v>
      </c>
      <c r="D182" s="163" t="s">
        <v>195</v>
      </c>
      <c r="E182" s="44">
        <v>31724</v>
      </c>
      <c r="F182" s="111">
        <v>31723.57</v>
      </c>
      <c r="G182" s="112">
        <f t="shared" si="2"/>
        <v>99.99864455932416</v>
      </c>
    </row>
    <row r="183" spans="1:7" s="115" customFormat="1" ht="12">
      <c r="A183" s="210"/>
      <c r="B183" s="210"/>
      <c r="C183" s="132">
        <v>4110</v>
      </c>
      <c r="D183" s="163" t="s">
        <v>196</v>
      </c>
      <c r="E183" s="44">
        <v>70135</v>
      </c>
      <c r="F183" s="111">
        <v>36622.19</v>
      </c>
      <c r="G183" s="112">
        <f t="shared" si="2"/>
        <v>52.21671062950025</v>
      </c>
    </row>
    <row r="184" spans="1:7" s="115" customFormat="1" ht="12">
      <c r="A184" s="210"/>
      <c r="B184" s="210"/>
      <c r="C184" s="132">
        <v>4120</v>
      </c>
      <c r="D184" s="163" t="s">
        <v>197</v>
      </c>
      <c r="E184" s="44">
        <v>9841</v>
      </c>
      <c r="F184" s="111">
        <v>5447.75</v>
      </c>
      <c r="G184" s="112">
        <f t="shared" si="2"/>
        <v>55.357687226907835</v>
      </c>
    </row>
    <row r="185" spans="1:7" s="115" customFormat="1" ht="12">
      <c r="A185" s="210"/>
      <c r="B185" s="210"/>
      <c r="C185" s="132">
        <v>4210</v>
      </c>
      <c r="D185" s="163" t="s">
        <v>198</v>
      </c>
      <c r="E185" s="44">
        <v>4000</v>
      </c>
      <c r="F185" s="111">
        <v>3322.18</v>
      </c>
      <c r="G185" s="112">
        <f t="shared" si="2"/>
        <v>83.0545</v>
      </c>
    </row>
    <row r="186" spans="1:7" s="115" customFormat="1" ht="12">
      <c r="A186" s="210"/>
      <c r="B186" s="210"/>
      <c r="C186" s="132">
        <v>4240</v>
      </c>
      <c r="D186" s="163" t="s">
        <v>247</v>
      </c>
      <c r="E186" s="44">
        <v>570</v>
      </c>
      <c r="F186" s="111">
        <v>175.99</v>
      </c>
      <c r="G186" s="112">
        <f t="shared" si="2"/>
        <v>30.87543859649123</v>
      </c>
    </row>
    <row r="187" spans="1:7" s="115" customFormat="1" ht="12">
      <c r="A187" s="210"/>
      <c r="B187" s="210"/>
      <c r="C187" s="132">
        <v>4260</v>
      </c>
      <c r="D187" s="163" t="s">
        <v>199</v>
      </c>
      <c r="E187" s="44">
        <v>12000</v>
      </c>
      <c r="F187" s="111">
        <v>5641.23</v>
      </c>
      <c r="G187" s="112">
        <f t="shared" si="2"/>
        <v>47.01025</v>
      </c>
    </row>
    <row r="188" spans="1:7" s="115" customFormat="1" ht="12">
      <c r="A188" s="210"/>
      <c r="B188" s="210"/>
      <c r="C188" s="132">
        <v>4270</v>
      </c>
      <c r="D188" s="163" t="s">
        <v>248</v>
      </c>
      <c r="E188" s="44">
        <v>500</v>
      </c>
      <c r="F188" s="111">
        <v>500</v>
      </c>
      <c r="G188" s="112">
        <f t="shared" si="2"/>
        <v>100</v>
      </c>
    </row>
    <row r="189" spans="1:7" s="115" customFormat="1" ht="12">
      <c r="A189" s="210"/>
      <c r="B189" s="210"/>
      <c r="C189" s="132">
        <v>4280</v>
      </c>
      <c r="D189" s="163" t="s">
        <v>201</v>
      </c>
      <c r="E189" s="44">
        <v>660</v>
      </c>
      <c r="F189" s="111">
        <v>0</v>
      </c>
      <c r="G189" s="112">
        <f t="shared" si="2"/>
        <v>0</v>
      </c>
    </row>
    <row r="190" spans="1:7" s="115" customFormat="1" ht="12">
      <c r="A190" s="210"/>
      <c r="B190" s="210"/>
      <c r="C190" s="132">
        <v>4300</v>
      </c>
      <c r="D190" s="163" t="s">
        <v>189</v>
      </c>
      <c r="E190" s="44">
        <v>1500</v>
      </c>
      <c r="F190" s="111">
        <v>874.57</v>
      </c>
      <c r="G190" s="112">
        <f t="shared" si="2"/>
        <v>58.30466666666667</v>
      </c>
    </row>
    <row r="191" spans="1:7" s="115" customFormat="1" ht="12">
      <c r="A191" s="210"/>
      <c r="B191" s="210"/>
      <c r="C191" s="132">
        <v>4350</v>
      </c>
      <c r="D191" s="163" t="s">
        <v>202</v>
      </c>
      <c r="E191" s="44">
        <v>510</v>
      </c>
      <c r="F191" s="111">
        <v>362.34</v>
      </c>
      <c r="G191" s="112">
        <f t="shared" si="2"/>
        <v>71.04705882352941</v>
      </c>
    </row>
    <row r="192" spans="1:7" s="115" customFormat="1" ht="24">
      <c r="A192" s="210"/>
      <c r="B192" s="210"/>
      <c r="C192" s="132">
        <v>4370</v>
      </c>
      <c r="D192" s="163" t="s">
        <v>204</v>
      </c>
      <c r="E192" s="44">
        <v>1400</v>
      </c>
      <c r="F192" s="111">
        <v>963.16</v>
      </c>
      <c r="G192" s="112">
        <f t="shared" si="2"/>
        <v>68.79714285714286</v>
      </c>
    </row>
    <row r="193" spans="1:7" s="115" customFormat="1" ht="12">
      <c r="A193" s="210"/>
      <c r="B193" s="210"/>
      <c r="C193" s="132">
        <v>4410</v>
      </c>
      <c r="D193" s="163" t="s">
        <v>205</v>
      </c>
      <c r="E193" s="44">
        <v>2460</v>
      </c>
      <c r="F193" s="111">
        <v>1320.1</v>
      </c>
      <c r="G193" s="112">
        <f t="shared" si="2"/>
        <v>53.66260162601626</v>
      </c>
    </row>
    <row r="194" spans="1:7" s="115" customFormat="1" ht="12">
      <c r="A194" s="210"/>
      <c r="B194" s="210"/>
      <c r="C194" s="132">
        <v>4440</v>
      </c>
      <c r="D194" s="163" t="s">
        <v>207</v>
      </c>
      <c r="E194" s="44">
        <v>20295</v>
      </c>
      <c r="F194" s="111">
        <v>0</v>
      </c>
      <c r="G194" s="112">
        <f t="shared" si="2"/>
        <v>0</v>
      </c>
    </row>
    <row r="195" spans="1:7" s="115" customFormat="1" ht="24">
      <c r="A195" s="210"/>
      <c r="B195" s="210"/>
      <c r="C195" s="132">
        <v>4700</v>
      </c>
      <c r="D195" s="163" t="s">
        <v>210</v>
      </c>
      <c r="E195" s="44">
        <v>500</v>
      </c>
      <c r="F195" s="111">
        <v>0</v>
      </c>
      <c r="G195" s="112">
        <f t="shared" si="2"/>
        <v>0</v>
      </c>
    </row>
    <row r="196" spans="1:7" s="115" customFormat="1" ht="24">
      <c r="A196" s="210"/>
      <c r="B196" s="210"/>
      <c r="C196" s="132">
        <v>4740</v>
      </c>
      <c r="D196" s="163" t="s">
        <v>223</v>
      </c>
      <c r="E196" s="44">
        <v>200</v>
      </c>
      <c r="F196" s="111">
        <v>0</v>
      </c>
      <c r="G196" s="112">
        <f t="shared" si="2"/>
        <v>0</v>
      </c>
    </row>
    <row r="197" spans="1:7" s="115" customFormat="1" ht="12" customHeight="1">
      <c r="A197" s="210"/>
      <c r="B197" s="211"/>
      <c r="C197" s="135">
        <v>4750</v>
      </c>
      <c r="D197" s="162" t="s">
        <v>212</v>
      </c>
      <c r="E197" s="25">
        <v>400</v>
      </c>
      <c r="F197" s="111">
        <v>358.02</v>
      </c>
      <c r="G197" s="110">
        <f t="shared" si="2"/>
        <v>89.505</v>
      </c>
    </row>
    <row r="198" spans="1:7" s="256" customFormat="1" ht="15" customHeight="1">
      <c r="A198" s="86"/>
      <c r="B198" s="128">
        <v>80111</v>
      </c>
      <c r="C198" s="86"/>
      <c r="D198" s="155" t="s">
        <v>106</v>
      </c>
      <c r="E198" s="175">
        <f>SUM(E199:E218)</f>
        <v>602953</v>
      </c>
      <c r="F198" s="253">
        <f>SUM(F199:F218)</f>
        <v>332521.77999999997</v>
      </c>
      <c r="G198" s="94">
        <f t="shared" si="2"/>
        <v>55.1488723001627</v>
      </c>
    </row>
    <row r="199" spans="1:7" s="115" customFormat="1" ht="12">
      <c r="A199" s="225"/>
      <c r="B199" s="224"/>
      <c r="C199" s="130">
        <v>3020</v>
      </c>
      <c r="D199" s="161" t="s">
        <v>193</v>
      </c>
      <c r="E199" s="22">
        <v>446</v>
      </c>
      <c r="F199" s="111">
        <v>0</v>
      </c>
      <c r="G199" s="108">
        <f t="shared" si="2"/>
        <v>0</v>
      </c>
    </row>
    <row r="200" spans="1:7" s="115" customFormat="1" ht="12">
      <c r="A200" s="225" t="s">
        <v>130</v>
      </c>
      <c r="B200" s="226"/>
      <c r="C200" s="132">
        <v>4010</v>
      </c>
      <c r="D200" s="163" t="s">
        <v>194</v>
      </c>
      <c r="E200" s="44">
        <v>424897</v>
      </c>
      <c r="F200" s="111">
        <v>233327.8</v>
      </c>
      <c r="G200" s="112">
        <f t="shared" si="2"/>
        <v>54.91396738503684</v>
      </c>
    </row>
    <row r="201" spans="1:7" s="115" customFormat="1" ht="12">
      <c r="A201" s="225"/>
      <c r="B201" s="226"/>
      <c r="C201" s="132">
        <v>4040</v>
      </c>
      <c r="D201" s="163" t="s">
        <v>195</v>
      </c>
      <c r="E201" s="44">
        <v>34070</v>
      </c>
      <c r="F201" s="111">
        <v>34069.92</v>
      </c>
      <c r="G201" s="112">
        <f t="shared" si="2"/>
        <v>99.99976518931611</v>
      </c>
    </row>
    <row r="202" spans="1:7" s="115" customFormat="1" ht="12">
      <c r="A202" s="225"/>
      <c r="B202" s="226"/>
      <c r="C202" s="132">
        <v>4110</v>
      </c>
      <c r="D202" s="163" t="s">
        <v>196</v>
      </c>
      <c r="E202" s="44">
        <v>82341</v>
      </c>
      <c r="F202" s="111">
        <v>44921.74</v>
      </c>
      <c r="G202" s="112">
        <f t="shared" si="2"/>
        <v>54.55573772482724</v>
      </c>
    </row>
    <row r="203" spans="1:7" s="115" customFormat="1" ht="12">
      <c r="A203" s="225"/>
      <c r="B203" s="226"/>
      <c r="C203" s="132">
        <v>4120</v>
      </c>
      <c r="D203" s="163" t="s">
        <v>197</v>
      </c>
      <c r="E203" s="44">
        <v>11955</v>
      </c>
      <c r="F203" s="111">
        <v>6308.74</v>
      </c>
      <c r="G203" s="112">
        <f t="shared" si="2"/>
        <v>52.7707235466332</v>
      </c>
    </row>
    <row r="204" spans="1:7" s="115" customFormat="1" ht="12">
      <c r="A204" s="225"/>
      <c r="B204" s="226"/>
      <c r="C204" s="132">
        <v>4170</v>
      </c>
      <c r="D204" s="163" t="s">
        <v>239</v>
      </c>
      <c r="E204" s="44">
        <v>1000</v>
      </c>
      <c r="F204" s="111">
        <v>0</v>
      </c>
      <c r="G204" s="112">
        <f t="shared" si="2"/>
        <v>0</v>
      </c>
    </row>
    <row r="205" spans="1:7" s="115" customFormat="1" ht="12">
      <c r="A205" s="186"/>
      <c r="B205" s="231"/>
      <c r="C205" s="135">
        <v>4210</v>
      </c>
      <c r="D205" s="162" t="s">
        <v>198</v>
      </c>
      <c r="E205" s="25">
        <v>4680</v>
      </c>
      <c r="F205" s="109">
        <v>2843.04</v>
      </c>
      <c r="G205" s="110">
        <f t="shared" si="2"/>
        <v>60.748717948717946</v>
      </c>
    </row>
    <row r="206" spans="1:7" s="115" customFormat="1" ht="12">
      <c r="A206" s="197"/>
      <c r="B206" s="224"/>
      <c r="C206" s="130">
        <v>4240</v>
      </c>
      <c r="D206" s="161" t="s">
        <v>247</v>
      </c>
      <c r="E206" s="22">
        <v>710</v>
      </c>
      <c r="F206" s="107">
        <v>250</v>
      </c>
      <c r="G206" s="108">
        <f aca="true" t="shared" si="3" ref="G206:G269">F206/E206*100</f>
        <v>35.2112676056338</v>
      </c>
    </row>
    <row r="207" spans="1:7" s="115" customFormat="1" ht="12">
      <c r="A207" s="225"/>
      <c r="B207" s="226"/>
      <c r="C207" s="132">
        <v>4260</v>
      </c>
      <c r="D207" s="163" t="s">
        <v>199</v>
      </c>
      <c r="E207" s="44">
        <v>7600</v>
      </c>
      <c r="F207" s="111">
        <v>6369.38</v>
      </c>
      <c r="G207" s="112">
        <f t="shared" si="3"/>
        <v>83.80763157894737</v>
      </c>
    </row>
    <row r="208" spans="1:7" s="115" customFormat="1" ht="12">
      <c r="A208" s="225"/>
      <c r="B208" s="226"/>
      <c r="C208" s="132">
        <v>4270</v>
      </c>
      <c r="D208" s="163" t="s">
        <v>248</v>
      </c>
      <c r="E208" s="44">
        <v>500</v>
      </c>
      <c r="F208" s="111">
        <v>200</v>
      </c>
      <c r="G208" s="112">
        <f t="shared" si="3"/>
        <v>40</v>
      </c>
    </row>
    <row r="209" spans="1:7" s="115" customFormat="1" ht="12">
      <c r="A209" s="225"/>
      <c r="B209" s="226"/>
      <c r="C209" s="132">
        <v>4280</v>
      </c>
      <c r="D209" s="163" t="s">
        <v>201</v>
      </c>
      <c r="E209" s="44">
        <v>660</v>
      </c>
      <c r="F209" s="111">
        <v>0</v>
      </c>
      <c r="G209" s="112">
        <f t="shared" si="3"/>
        <v>0</v>
      </c>
    </row>
    <row r="210" spans="1:7" s="115" customFormat="1" ht="12">
      <c r="A210" s="225"/>
      <c r="B210" s="226"/>
      <c r="C210" s="132">
        <v>4300</v>
      </c>
      <c r="D210" s="163" t="s">
        <v>189</v>
      </c>
      <c r="E210" s="44">
        <v>4854</v>
      </c>
      <c r="F210" s="111">
        <v>1191.98</v>
      </c>
      <c r="G210" s="112">
        <f t="shared" si="3"/>
        <v>24.556654305727236</v>
      </c>
    </row>
    <row r="211" spans="1:7" s="115" customFormat="1" ht="12">
      <c r="A211" s="225"/>
      <c r="B211" s="226"/>
      <c r="C211" s="132">
        <v>4350</v>
      </c>
      <c r="D211" s="163" t="s">
        <v>249</v>
      </c>
      <c r="E211" s="44">
        <v>600</v>
      </c>
      <c r="F211" s="111">
        <v>383.08</v>
      </c>
      <c r="G211" s="112">
        <f t="shared" si="3"/>
        <v>63.846666666666664</v>
      </c>
    </row>
    <row r="212" spans="1:7" s="115" customFormat="1" ht="24">
      <c r="A212" s="225"/>
      <c r="B212" s="226"/>
      <c r="C212" s="132">
        <v>4370</v>
      </c>
      <c r="D212" s="163" t="s">
        <v>204</v>
      </c>
      <c r="E212" s="44">
        <v>1780</v>
      </c>
      <c r="F212" s="111">
        <v>1102.2</v>
      </c>
      <c r="G212" s="112">
        <f t="shared" si="3"/>
        <v>61.92134831460674</v>
      </c>
    </row>
    <row r="213" spans="1:7" s="115" customFormat="1" ht="12">
      <c r="A213" s="225"/>
      <c r="B213" s="226"/>
      <c r="C213" s="132">
        <v>4410</v>
      </c>
      <c r="D213" s="163" t="s">
        <v>205</v>
      </c>
      <c r="E213" s="44">
        <v>860</v>
      </c>
      <c r="F213" s="111">
        <v>441.4</v>
      </c>
      <c r="G213" s="112">
        <f t="shared" si="3"/>
        <v>51.32558139534883</v>
      </c>
    </row>
    <row r="214" spans="1:7" s="115" customFormat="1" ht="12">
      <c r="A214" s="225"/>
      <c r="B214" s="226"/>
      <c r="C214" s="132">
        <v>4430</v>
      </c>
      <c r="D214" s="163" t="s">
        <v>206</v>
      </c>
      <c r="E214" s="44">
        <v>437</v>
      </c>
      <c r="F214" s="111">
        <v>182</v>
      </c>
      <c r="G214" s="112">
        <f t="shared" si="3"/>
        <v>41.64759725400457</v>
      </c>
    </row>
    <row r="215" spans="1:7" s="115" customFormat="1" ht="12">
      <c r="A215" s="225"/>
      <c r="B215" s="226"/>
      <c r="C215" s="132">
        <v>4440</v>
      </c>
      <c r="D215" s="163" t="s">
        <v>207</v>
      </c>
      <c r="E215" s="44">
        <v>23823</v>
      </c>
      <c r="F215" s="111">
        <v>0</v>
      </c>
      <c r="G215" s="112">
        <f t="shared" si="3"/>
        <v>0</v>
      </c>
    </row>
    <row r="216" spans="1:7" s="115" customFormat="1" ht="24">
      <c r="A216" s="225"/>
      <c r="B216" s="226"/>
      <c r="C216" s="132">
        <v>4700</v>
      </c>
      <c r="D216" s="163" t="s">
        <v>210</v>
      </c>
      <c r="E216" s="44">
        <v>200</v>
      </c>
      <c r="F216" s="111">
        <v>0</v>
      </c>
      <c r="G216" s="112">
        <f t="shared" si="3"/>
        <v>0</v>
      </c>
    </row>
    <row r="217" spans="1:7" s="115" customFormat="1" ht="24">
      <c r="A217" s="225"/>
      <c r="B217" s="226"/>
      <c r="C217" s="132">
        <v>4740</v>
      </c>
      <c r="D217" s="163" t="s">
        <v>223</v>
      </c>
      <c r="E217" s="44">
        <v>700</v>
      </c>
      <c r="F217" s="111">
        <v>175.5</v>
      </c>
      <c r="G217" s="112">
        <f t="shared" si="3"/>
        <v>25.071428571428573</v>
      </c>
    </row>
    <row r="218" spans="1:7" s="115" customFormat="1" ht="12" customHeight="1">
      <c r="A218" s="225"/>
      <c r="B218" s="231"/>
      <c r="C218" s="135">
        <v>4750</v>
      </c>
      <c r="D218" s="162" t="s">
        <v>212</v>
      </c>
      <c r="E218" s="25">
        <v>840</v>
      </c>
      <c r="F218" s="111">
        <v>755</v>
      </c>
      <c r="G218" s="110">
        <f t="shared" si="3"/>
        <v>89.88095238095238</v>
      </c>
    </row>
    <row r="219" spans="1:7" ht="12.75">
      <c r="A219" s="180"/>
      <c r="B219" s="182">
        <v>80114</v>
      </c>
      <c r="C219" s="4"/>
      <c r="D219" s="215" t="s">
        <v>108</v>
      </c>
      <c r="E219" s="64">
        <f>SUM(E220:E238)</f>
        <v>432090</v>
      </c>
      <c r="F219" s="96">
        <f>SUM(F220:F238)</f>
        <v>234461.87000000005</v>
      </c>
      <c r="G219" s="94">
        <f t="shared" si="3"/>
        <v>54.26227637760653</v>
      </c>
    </row>
    <row r="220" spans="1:7" s="115" customFormat="1" ht="12">
      <c r="A220" s="225"/>
      <c r="B220" s="230"/>
      <c r="C220" s="124">
        <v>3020</v>
      </c>
      <c r="D220" s="220" t="s">
        <v>193</v>
      </c>
      <c r="E220" s="22">
        <v>1210</v>
      </c>
      <c r="F220" s="111">
        <v>153</v>
      </c>
      <c r="G220" s="108">
        <f t="shared" si="3"/>
        <v>12.644628099173556</v>
      </c>
    </row>
    <row r="221" spans="1:7" s="115" customFormat="1" ht="12">
      <c r="A221" s="225"/>
      <c r="B221" s="230"/>
      <c r="C221" s="144">
        <v>4010</v>
      </c>
      <c r="D221" s="227" t="s">
        <v>194</v>
      </c>
      <c r="E221" s="44">
        <v>291891</v>
      </c>
      <c r="F221" s="111">
        <v>152525.14</v>
      </c>
      <c r="G221" s="112">
        <f t="shared" si="3"/>
        <v>52.25414281358452</v>
      </c>
    </row>
    <row r="222" spans="1:7" s="115" customFormat="1" ht="12">
      <c r="A222" s="225"/>
      <c r="B222" s="230"/>
      <c r="C222" s="144">
        <v>4040</v>
      </c>
      <c r="D222" s="227" t="s">
        <v>195</v>
      </c>
      <c r="E222" s="44">
        <v>24255</v>
      </c>
      <c r="F222" s="111">
        <v>24124.26</v>
      </c>
      <c r="G222" s="112">
        <f t="shared" si="3"/>
        <v>99.46097711811997</v>
      </c>
    </row>
    <row r="223" spans="1:7" s="115" customFormat="1" ht="12">
      <c r="A223" s="225"/>
      <c r="B223" s="230"/>
      <c r="C223" s="144">
        <v>4110</v>
      </c>
      <c r="D223" s="227" t="s">
        <v>196</v>
      </c>
      <c r="E223" s="44">
        <v>53787</v>
      </c>
      <c r="F223" s="111">
        <v>28682.49</v>
      </c>
      <c r="G223" s="112">
        <f t="shared" si="3"/>
        <v>53.32606391879079</v>
      </c>
    </row>
    <row r="224" spans="1:7" s="115" customFormat="1" ht="12">
      <c r="A224" s="225"/>
      <c r="B224" s="230"/>
      <c r="C224" s="144">
        <v>4120</v>
      </c>
      <c r="D224" s="227" t="s">
        <v>197</v>
      </c>
      <c r="E224" s="44">
        <v>7652</v>
      </c>
      <c r="F224" s="111">
        <v>4080.8</v>
      </c>
      <c r="G224" s="112">
        <f t="shared" si="3"/>
        <v>53.329848405645585</v>
      </c>
    </row>
    <row r="225" spans="1:7" s="115" customFormat="1" ht="12">
      <c r="A225" s="225"/>
      <c r="B225" s="230"/>
      <c r="C225" s="144">
        <v>4170</v>
      </c>
      <c r="D225" s="227" t="s">
        <v>217</v>
      </c>
      <c r="E225" s="44">
        <v>5400</v>
      </c>
      <c r="F225" s="111">
        <v>2692.92</v>
      </c>
      <c r="G225" s="112">
        <f t="shared" si="3"/>
        <v>49.86888888888889</v>
      </c>
    </row>
    <row r="226" spans="1:7" s="115" customFormat="1" ht="12">
      <c r="A226" s="225"/>
      <c r="B226" s="230"/>
      <c r="C226" s="144">
        <v>4210</v>
      </c>
      <c r="D226" s="227" t="s">
        <v>198</v>
      </c>
      <c r="E226" s="44">
        <v>9980</v>
      </c>
      <c r="F226" s="111">
        <v>5162.14</v>
      </c>
      <c r="G226" s="112">
        <f t="shared" si="3"/>
        <v>51.7248496993988</v>
      </c>
    </row>
    <row r="227" spans="1:7" s="115" customFormat="1" ht="12">
      <c r="A227" s="225"/>
      <c r="B227" s="230"/>
      <c r="C227" s="144">
        <v>4260</v>
      </c>
      <c r="D227" s="227" t="s">
        <v>199</v>
      </c>
      <c r="E227" s="44">
        <v>6090</v>
      </c>
      <c r="F227" s="111">
        <v>2599.1</v>
      </c>
      <c r="G227" s="112">
        <f t="shared" si="3"/>
        <v>42.67816091954023</v>
      </c>
    </row>
    <row r="228" spans="1:7" s="115" customFormat="1" ht="12">
      <c r="A228" s="225"/>
      <c r="B228" s="230"/>
      <c r="C228" s="144">
        <v>4270</v>
      </c>
      <c r="D228" s="227" t="s">
        <v>200</v>
      </c>
      <c r="E228" s="44">
        <v>2000</v>
      </c>
      <c r="F228" s="111">
        <v>1750</v>
      </c>
      <c r="G228" s="112">
        <f t="shared" si="3"/>
        <v>87.5</v>
      </c>
    </row>
    <row r="229" spans="1:7" s="115" customFormat="1" ht="12">
      <c r="A229" s="225"/>
      <c r="B229" s="230"/>
      <c r="C229" s="144">
        <v>4280</v>
      </c>
      <c r="D229" s="227" t="s">
        <v>250</v>
      </c>
      <c r="E229" s="44">
        <v>500</v>
      </c>
      <c r="F229" s="111">
        <v>270</v>
      </c>
      <c r="G229" s="112">
        <f t="shared" si="3"/>
        <v>54</v>
      </c>
    </row>
    <row r="230" spans="1:7" s="115" customFormat="1" ht="12">
      <c r="A230" s="225"/>
      <c r="B230" s="230"/>
      <c r="C230" s="144">
        <v>4300</v>
      </c>
      <c r="D230" s="227" t="s">
        <v>189</v>
      </c>
      <c r="E230" s="44">
        <v>9260</v>
      </c>
      <c r="F230" s="111">
        <v>4606.39</v>
      </c>
      <c r="G230" s="112">
        <f t="shared" si="3"/>
        <v>49.74503239740821</v>
      </c>
    </row>
    <row r="231" spans="1:7" s="115" customFormat="1" ht="12">
      <c r="A231" s="225"/>
      <c r="B231" s="230"/>
      <c r="C231" s="144">
        <v>4350</v>
      </c>
      <c r="D231" s="227" t="s">
        <v>202</v>
      </c>
      <c r="E231" s="44">
        <v>1200</v>
      </c>
      <c r="F231" s="111">
        <v>827.16</v>
      </c>
      <c r="G231" s="112">
        <f t="shared" si="3"/>
        <v>68.93</v>
      </c>
    </row>
    <row r="232" spans="1:7" s="115" customFormat="1" ht="24">
      <c r="A232" s="225"/>
      <c r="B232" s="230"/>
      <c r="C232" s="144">
        <v>4370</v>
      </c>
      <c r="D232" s="227" t="s">
        <v>204</v>
      </c>
      <c r="E232" s="44">
        <v>2900</v>
      </c>
      <c r="F232" s="111">
        <v>1752.39</v>
      </c>
      <c r="G232" s="112">
        <f t="shared" si="3"/>
        <v>60.427241379310345</v>
      </c>
    </row>
    <row r="233" spans="1:7" s="115" customFormat="1" ht="12">
      <c r="A233" s="225"/>
      <c r="B233" s="230"/>
      <c r="C233" s="144">
        <v>4410</v>
      </c>
      <c r="D233" s="227" t="s">
        <v>205</v>
      </c>
      <c r="E233" s="44">
        <v>300</v>
      </c>
      <c r="F233" s="111">
        <v>196.8</v>
      </c>
      <c r="G233" s="112">
        <f t="shared" si="3"/>
        <v>65.60000000000001</v>
      </c>
    </row>
    <row r="234" spans="1:7" s="115" customFormat="1" ht="12">
      <c r="A234" s="225"/>
      <c r="B234" s="230"/>
      <c r="C234" s="144">
        <v>4430</v>
      </c>
      <c r="D234" s="227" t="s">
        <v>206</v>
      </c>
      <c r="E234" s="44">
        <v>758</v>
      </c>
      <c r="F234" s="111">
        <v>379</v>
      </c>
      <c r="G234" s="112">
        <f t="shared" si="3"/>
        <v>50</v>
      </c>
    </row>
    <row r="235" spans="1:7" s="115" customFormat="1" ht="12">
      <c r="A235" s="239"/>
      <c r="B235" s="210"/>
      <c r="C235" s="132">
        <v>4440</v>
      </c>
      <c r="D235" s="163" t="s">
        <v>207</v>
      </c>
      <c r="E235" s="44">
        <v>8407</v>
      </c>
      <c r="F235" s="111">
        <v>0</v>
      </c>
      <c r="G235" s="112">
        <f t="shared" si="3"/>
        <v>0</v>
      </c>
    </row>
    <row r="236" spans="1:7" s="115" customFormat="1" ht="24">
      <c r="A236" s="239"/>
      <c r="B236" s="210"/>
      <c r="C236" s="132">
        <v>4700</v>
      </c>
      <c r="D236" s="163" t="s">
        <v>210</v>
      </c>
      <c r="E236" s="44">
        <v>1500</v>
      </c>
      <c r="F236" s="111">
        <v>380</v>
      </c>
      <c r="G236" s="112">
        <f t="shared" si="3"/>
        <v>25.333333333333336</v>
      </c>
    </row>
    <row r="237" spans="1:7" s="115" customFormat="1" ht="24">
      <c r="A237" s="239"/>
      <c r="B237" s="210"/>
      <c r="C237" s="132">
        <v>4740</v>
      </c>
      <c r="D237" s="163" t="s">
        <v>223</v>
      </c>
      <c r="E237" s="44">
        <v>1000</v>
      </c>
      <c r="F237" s="111">
        <v>442.73</v>
      </c>
      <c r="G237" s="112">
        <f t="shared" si="3"/>
        <v>44.273</v>
      </c>
    </row>
    <row r="238" spans="1:7" s="115" customFormat="1" ht="13.5" customHeight="1">
      <c r="A238" s="239"/>
      <c r="B238" s="211"/>
      <c r="C238" s="135">
        <v>4750</v>
      </c>
      <c r="D238" s="162" t="s">
        <v>212</v>
      </c>
      <c r="E238" s="25">
        <v>4000</v>
      </c>
      <c r="F238" s="111">
        <v>3837.55</v>
      </c>
      <c r="G238" s="110">
        <f t="shared" si="3"/>
        <v>95.93875</v>
      </c>
    </row>
    <row r="239" spans="1:7" s="113" customFormat="1" ht="12.75">
      <c r="A239" s="238"/>
      <c r="B239" s="202">
        <v>80120</v>
      </c>
      <c r="C239" s="125"/>
      <c r="D239" s="217" t="s">
        <v>110</v>
      </c>
      <c r="E239" s="14">
        <f>SUM(E240:E260)</f>
        <v>3053634</v>
      </c>
      <c r="F239" s="96">
        <f>SUM(F240:F260)</f>
        <v>1600776.9700000007</v>
      </c>
      <c r="G239" s="94">
        <f t="shared" si="3"/>
        <v>52.422031258493995</v>
      </c>
    </row>
    <row r="240" spans="1:7" s="115" customFormat="1" ht="24">
      <c r="A240" s="239"/>
      <c r="B240" s="226"/>
      <c r="C240" s="144">
        <v>2540</v>
      </c>
      <c r="D240" s="158" t="s">
        <v>251</v>
      </c>
      <c r="E240" s="22">
        <v>96085</v>
      </c>
      <c r="F240" s="111">
        <v>27400.11</v>
      </c>
      <c r="G240" s="108">
        <f t="shared" si="3"/>
        <v>28.516532237081748</v>
      </c>
    </row>
    <row r="241" spans="1:7" s="115" customFormat="1" ht="12">
      <c r="A241" s="239"/>
      <c r="B241" s="226"/>
      <c r="C241" s="144">
        <v>3020</v>
      </c>
      <c r="D241" s="158" t="s">
        <v>193</v>
      </c>
      <c r="E241" s="44">
        <v>26594</v>
      </c>
      <c r="F241" s="111">
        <v>13031.81</v>
      </c>
      <c r="G241" s="112">
        <f t="shared" si="3"/>
        <v>49.00282018500414</v>
      </c>
    </row>
    <row r="242" spans="1:7" s="115" customFormat="1" ht="12">
      <c r="A242" s="239"/>
      <c r="B242" s="226"/>
      <c r="C242" s="144">
        <v>4010</v>
      </c>
      <c r="D242" s="158" t="s">
        <v>194</v>
      </c>
      <c r="E242" s="44">
        <v>1941321</v>
      </c>
      <c r="F242" s="111">
        <v>998111.97</v>
      </c>
      <c r="G242" s="112">
        <f t="shared" si="3"/>
        <v>51.414061353068355</v>
      </c>
    </row>
    <row r="243" spans="1:7" s="115" customFormat="1" ht="12">
      <c r="A243" s="239"/>
      <c r="B243" s="226"/>
      <c r="C243" s="144">
        <v>4040</v>
      </c>
      <c r="D243" s="158" t="s">
        <v>195</v>
      </c>
      <c r="E243" s="44">
        <v>152177</v>
      </c>
      <c r="F243" s="111">
        <v>150325.62</v>
      </c>
      <c r="G243" s="112">
        <f t="shared" si="3"/>
        <v>98.78340353667112</v>
      </c>
    </row>
    <row r="244" spans="1:7" s="115" customFormat="1" ht="12">
      <c r="A244" s="239"/>
      <c r="B244" s="226"/>
      <c r="C244" s="144">
        <v>4110</v>
      </c>
      <c r="D244" s="158" t="s">
        <v>196</v>
      </c>
      <c r="E244" s="44">
        <v>357748</v>
      </c>
      <c r="F244" s="111">
        <v>195707.04</v>
      </c>
      <c r="G244" s="112">
        <f t="shared" si="3"/>
        <v>54.70527857598086</v>
      </c>
    </row>
    <row r="245" spans="1:7" s="115" customFormat="1" ht="12">
      <c r="A245" s="239"/>
      <c r="B245" s="226"/>
      <c r="C245" s="144">
        <v>4120</v>
      </c>
      <c r="D245" s="158" t="s">
        <v>197</v>
      </c>
      <c r="E245" s="44">
        <v>50900</v>
      </c>
      <c r="F245" s="111">
        <v>27454.61</v>
      </c>
      <c r="G245" s="112">
        <f t="shared" si="3"/>
        <v>53.9383300589391</v>
      </c>
    </row>
    <row r="246" spans="1:7" s="115" customFormat="1" ht="12">
      <c r="A246" s="239"/>
      <c r="B246" s="226"/>
      <c r="C246" s="144">
        <v>4170</v>
      </c>
      <c r="D246" s="158" t="s">
        <v>217</v>
      </c>
      <c r="E246" s="44">
        <v>1478</v>
      </c>
      <c r="F246" s="111">
        <v>0</v>
      </c>
      <c r="G246" s="112">
        <f t="shared" si="3"/>
        <v>0</v>
      </c>
    </row>
    <row r="247" spans="1:7" s="115" customFormat="1" ht="12">
      <c r="A247" s="239"/>
      <c r="B247" s="226"/>
      <c r="C247" s="144">
        <v>4210</v>
      </c>
      <c r="D247" s="158" t="s">
        <v>198</v>
      </c>
      <c r="E247" s="44">
        <v>200621</v>
      </c>
      <c r="F247" s="111">
        <v>117745.34</v>
      </c>
      <c r="G247" s="112">
        <f t="shared" si="3"/>
        <v>58.69043619561262</v>
      </c>
    </row>
    <row r="248" spans="1:7" s="115" customFormat="1" ht="12">
      <c r="A248" s="239"/>
      <c r="B248" s="226"/>
      <c r="C248" s="144">
        <v>4240</v>
      </c>
      <c r="D248" s="158" t="s">
        <v>247</v>
      </c>
      <c r="E248" s="44">
        <v>1900</v>
      </c>
      <c r="F248" s="111">
        <v>1031.76</v>
      </c>
      <c r="G248" s="112">
        <f t="shared" si="3"/>
        <v>54.30315789473684</v>
      </c>
    </row>
    <row r="249" spans="1:7" s="115" customFormat="1" ht="12">
      <c r="A249" s="239"/>
      <c r="B249" s="226"/>
      <c r="C249" s="144">
        <v>4260</v>
      </c>
      <c r="D249" s="158" t="s">
        <v>199</v>
      </c>
      <c r="E249" s="44">
        <v>27903</v>
      </c>
      <c r="F249" s="111">
        <v>16970.59</v>
      </c>
      <c r="G249" s="112">
        <f t="shared" si="3"/>
        <v>60.81994767587715</v>
      </c>
    </row>
    <row r="250" spans="1:7" s="115" customFormat="1" ht="12">
      <c r="A250" s="239"/>
      <c r="B250" s="226"/>
      <c r="C250" s="144">
        <v>4270</v>
      </c>
      <c r="D250" s="158" t="s">
        <v>200</v>
      </c>
      <c r="E250" s="44">
        <v>17975</v>
      </c>
      <c r="F250" s="111">
        <v>13678.27</v>
      </c>
      <c r="G250" s="112">
        <f t="shared" si="3"/>
        <v>76.09607788595272</v>
      </c>
    </row>
    <row r="251" spans="1:7" s="115" customFormat="1" ht="12">
      <c r="A251" s="239"/>
      <c r="B251" s="226"/>
      <c r="C251" s="144">
        <v>4280</v>
      </c>
      <c r="D251" s="158" t="s">
        <v>201</v>
      </c>
      <c r="E251" s="44">
        <v>4904</v>
      </c>
      <c r="F251" s="111">
        <v>241</v>
      </c>
      <c r="G251" s="112">
        <f t="shared" si="3"/>
        <v>4.914355628058727</v>
      </c>
    </row>
    <row r="252" spans="1:7" s="115" customFormat="1" ht="12">
      <c r="A252" s="239"/>
      <c r="B252" s="226"/>
      <c r="C252" s="144">
        <v>4300</v>
      </c>
      <c r="D252" s="158" t="s">
        <v>189</v>
      </c>
      <c r="E252" s="44">
        <v>33307</v>
      </c>
      <c r="F252" s="111">
        <v>14221.05</v>
      </c>
      <c r="G252" s="112">
        <f t="shared" si="3"/>
        <v>42.69688053562314</v>
      </c>
    </row>
    <row r="253" spans="1:7" s="115" customFormat="1" ht="12">
      <c r="A253" s="239"/>
      <c r="B253" s="230"/>
      <c r="C253" s="144">
        <v>4350</v>
      </c>
      <c r="D253" s="158" t="s">
        <v>249</v>
      </c>
      <c r="E253" s="44">
        <v>4703</v>
      </c>
      <c r="F253" s="111">
        <v>3301.07</v>
      </c>
      <c r="G253" s="112">
        <f t="shared" si="3"/>
        <v>70.19072932170955</v>
      </c>
    </row>
    <row r="254" spans="1:7" s="115" customFormat="1" ht="24">
      <c r="A254" s="239"/>
      <c r="B254" s="226"/>
      <c r="C254" s="132">
        <v>4370</v>
      </c>
      <c r="D254" s="163" t="s">
        <v>204</v>
      </c>
      <c r="E254" s="44">
        <v>9026</v>
      </c>
      <c r="F254" s="111">
        <v>3217.33</v>
      </c>
      <c r="G254" s="112">
        <f t="shared" si="3"/>
        <v>35.64513627298914</v>
      </c>
    </row>
    <row r="255" spans="1:7" s="115" customFormat="1" ht="12">
      <c r="A255" s="239"/>
      <c r="B255" s="226"/>
      <c r="C255" s="132">
        <v>4410</v>
      </c>
      <c r="D255" s="163" t="s">
        <v>205</v>
      </c>
      <c r="E255" s="44">
        <v>2695</v>
      </c>
      <c r="F255" s="111">
        <v>2168.12</v>
      </c>
      <c r="G255" s="112">
        <f t="shared" si="3"/>
        <v>80.44972170686457</v>
      </c>
    </row>
    <row r="256" spans="1:7" s="115" customFormat="1" ht="12">
      <c r="A256" s="239"/>
      <c r="B256" s="226"/>
      <c r="C256" s="132">
        <v>4430</v>
      </c>
      <c r="D256" s="163" t="s">
        <v>206</v>
      </c>
      <c r="E256" s="44">
        <v>4834</v>
      </c>
      <c r="F256" s="111">
        <v>1620</v>
      </c>
      <c r="G256" s="112">
        <f t="shared" si="3"/>
        <v>33.51261894911047</v>
      </c>
    </row>
    <row r="257" spans="1:7" s="115" customFormat="1" ht="12">
      <c r="A257" s="239"/>
      <c r="B257" s="226"/>
      <c r="C257" s="144">
        <v>4440</v>
      </c>
      <c r="D257" s="158" t="s">
        <v>207</v>
      </c>
      <c r="E257" s="44">
        <v>111563</v>
      </c>
      <c r="F257" s="111">
        <v>13056</v>
      </c>
      <c r="G257" s="112">
        <f t="shared" si="3"/>
        <v>11.702804693312299</v>
      </c>
    </row>
    <row r="258" spans="1:7" s="115" customFormat="1" ht="24">
      <c r="A258" s="393"/>
      <c r="B258" s="231"/>
      <c r="C258" s="121">
        <v>4700</v>
      </c>
      <c r="D258" s="187" t="s">
        <v>210</v>
      </c>
      <c r="E258" s="25">
        <v>300</v>
      </c>
      <c r="F258" s="109">
        <v>0</v>
      </c>
      <c r="G258" s="110">
        <f t="shared" si="3"/>
        <v>0</v>
      </c>
    </row>
    <row r="259" spans="1:7" s="115" customFormat="1" ht="24">
      <c r="A259" s="394"/>
      <c r="B259" s="224"/>
      <c r="C259" s="124">
        <v>4740</v>
      </c>
      <c r="D259" s="198" t="s">
        <v>223</v>
      </c>
      <c r="E259" s="22">
        <v>3700</v>
      </c>
      <c r="F259" s="107">
        <v>790.37</v>
      </c>
      <c r="G259" s="108">
        <f t="shared" si="3"/>
        <v>21.361351351351352</v>
      </c>
    </row>
    <row r="260" spans="1:7" s="115" customFormat="1" ht="12.75" customHeight="1">
      <c r="A260" s="239"/>
      <c r="B260" s="231"/>
      <c r="C260" s="121">
        <v>4750</v>
      </c>
      <c r="D260" s="187" t="s">
        <v>212</v>
      </c>
      <c r="E260" s="25">
        <v>3900</v>
      </c>
      <c r="F260" s="111">
        <v>704.91</v>
      </c>
      <c r="G260" s="110">
        <f t="shared" si="3"/>
        <v>18.074615384615385</v>
      </c>
    </row>
    <row r="261" spans="1:7" s="113" customFormat="1" ht="12.75">
      <c r="A261" s="238"/>
      <c r="B261" s="193">
        <v>80123</v>
      </c>
      <c r="C261" s="123"/>
      <c r="D261" s="194" t="s">
        <v>252</v>
      </c>
      <c r="E261" s="8">
        <f>SUM(E262:E280)</f>
        <v>1435594</v>
      </c>
      <c r="F261" s="96">
        <f>SUM(F262:F280)</f>
        <v>609531.76</v>
      </c>
      <c r="G261" s="94">
        <f t="shared" si="3"/>
        <v>42.45850567778913</v>
      </c>
    </row>
    <row r="262" spans="1:7" s="115" customFormat="1" ht="24">
      <c r="A262" s="239"/>
      <c r="B262" s="224"/>
      <c r="C262" s="130">
        <v>2540</v>
      </c>
      <c r="D262" s="161" t="s">
        <v>251</v>
      </c>
      <c r="E262" s="22">
        <v>60000</v>
      </c>
      <c r="F262" s="111">
        <v>22356.85</v>
      </c>
      <c r="G262" s="108">
        <f t="shared" si="3"/>
        <v>37.26141666666666</v>
      </c>
    </row>
    <row r="263" spans="1:7" s="115" customFormat="1" ht="12">
      <c r="A263" s="239"/>
      <c r="B263" s="226"/>
      <c r="C263" s="132">
        <v>3020</v>
      </c>
      <c r="D263" s="163" t="s">
        <v>193</v>
      </c>
      <c r="E263" s="44">
        <v>18530</v>
      </c>
      <c r="F263" s="111">
        <v>8975.55</v>
      </c>
      <c r="G263" s="112">
        <f t="shared" si="3"/>
        <v>48.43793847814355</v>
      </c>
    </row>
    <row r="264" spans="1:7" s="115" customFormat="1" ht="12">
      <c r="A264" s="239"/>
      <c r="B264" s="226"/>
      <c r="C264" s="132">
        <v>4010</v>
      </c>
      <c r="D264" s="163" t="s">
        <v>194</v>
      </c>
      <c r="E264" s="44">
        <v>921102</v>
      </c>
      <c r="F264" s="111">
        <v>403889.22</v>
      </c>
      <c r="G264" s="112">
        <f t="shared" si="3"/>
        <v>43.848479321508364</v>
      </c>
    </row>
    <row r="265" spans="1:7" s="115" customFormat="1" ht="12">
      <c r="A265" s="239"/>
      <c r="B265" s="226"/>
      <c r="C265" s="132">
        <v>4040</v>
      </c>
      <c r="D265" s="163" t="s">
        <v>195</v>
      </c>
      <c r="E265" s="44">
        <v>60912</v>
      </c>
      <c r="F265" s="111">
        <v>59368.29</v>
      </c>
      <c r="G265" s="112">
        <f t="shared" si="3"/>
        <v>97.4656717888101</v>
      </c>
    </row>
    <row r="266" spans="1:7" s="115" customFormat="1" ht="12">
      <c r="A266" s="239"/>
      <c r="B266" s="226"/>
      <c r="C266" s="132">
        <v>4110</v>
      </c>
      <c r="D266" s="163" t="s">
        <v>196</v>
      </c>
      <c r="E266" s="44">
        <v>171850</v>
      </c>
      <c r="F266" s="111">
        <v>79344.44</v>
      </c>
      <c r="G266" s="112">
        <f t="shared" si="3"/>
        <v>46.170753564154786</v>
      </c>
    </row>
    <row r="267" spans="1:7" s="115" customFormat="1" ht="12">
      <c r="A267" s="239"/>
      <c r="B267" s="226"/>
      <c r="C267" s="132">
        <v>4120</v>
      </c>
      <c r="D267" s="163" t="s">
        <v>197</v>
      </c>
      <c r="E267" s="44">
        <v>24453</v>
      </c>
      <c r="F267" s="111">
        <v>11475.92</v>
      </c>
      <c r="G267" s="112">
        <f t="shared" si="3"/>
        <v>46.93051977262503</v>
      </c>
    </row>
    <row r="268" spans="1:7" s="115" customFormat="1" ht="12">
      <c r="A268" s="239"/>
      <c r="B268" s="226"/>
      <c r="C268" s="132">
        <v>4210</v>
      </c>
      <c r="D268" s="163" t="s">
        <v>198</v>
      </c>
      <c r="E268" s="44">
        <v>100102</v>
      </c>
      <c r="F268" s="111">
        <v>21340.07</v>
      </c>
      <c r="G268" s="112">
        <f t="shared" si="3"/>
        <v>21.318325308185653</v>
      </c>
    </row>
    <row r="269" spans="1:7" s="115" customFormat="1" ht="12">
      <c r="A269" s="239"/>
      <c r="B269" s="226"/>
      <c r="C269" s="132">
        <v>4240</v>
      </c>
      <c r="D269" s="163" t="s">
        <v>247</v>
      </c>
      <c r="E269" s="44">
        <v>1200</v>
      </c>
      <c r="F269" s="111">
        <v>200</v>
      </c>
      <c r="G269" s="112">
        <f t="shared" si="3"/>
        <v>16.666666666666664</v>
      </c>
    </row>
    <row r="270" spans="1:7" s="115" customFormat="1" ht="12">
      <c r="A270" s="239"/>
      <c r="B270" s="226"/>
      <c r="C270" s="132">
        <v>4260</v>
      </c>
      <c r="D270" s="163" t="s">
        <v>199</v>
      </c>
      <c r="E270" s="44">
        <v>9227</v>
      </c>
      <c r="F270" s="111">
        <v>1155.02</v>
      </c>
      <c r="G270" s="112">
        <f aca="true" t="shared" si="4" ref="G270:G333">F270/E270*100</f>
        <v>12.517828113146201</v>
      </c>
    </row>
    <row r="271" spans="1:7" s="115" customFormat="1" ht="12">
      <c r="A271" s="239"/>
      <c r="B271" s="226"/>
      <c r="C271" s="132">
        <v>4270</v>
      </c>
      <c r="D271" s="163" t="s">
        <v>248</v>
      </c>
      <c r="E271" s="44">
        <v>777</v>
      </c>
      <c r="F271" s="111">
        <v>85.4</v>
      </c>
      <c r="G271" s="112">
        <f t="shared" si="4"/>
        <v>10.99099099099099</v>
      </c>
    </row>
    <row r="272" spans="1:7" s="115" customFormat="1" ht="12">
      <c r="A272" s="239"/>
      <c r="B272" s="226"/>
      <c r="C272" s="132">
        <v>4280</v>
      </c>
      <c r="D272" s="163" t="s">
        <v>201</v>
      </c>
      <c r="E272" s="44">
        <v>404</v>
      </c>
      <c r="F272" s="111">
        <v>99</v>
      </c>
      <c r="G272" s="112">
        <f t="shared" si="4"/>
        <v>24.504950495049506</v>
      </c>
    </row>
    <row r="273" spans="1:7" s="115" customFormat="1" ht="12">
      <c r="A273" s="239"/>
      <c r="B273" s="226"/>
      <c r="C273" s="132">
        <v>4300</v>
      </c>
      <c r="D273" s="163" t="s">
        <v>189</v>
      </c>
      <c r="E273" s="44">
        <v>3143</v>
      </c>
      <c r="F273" s="111">
        <v>514.82</v>
      </c>
      <c r="G273" s="112">
        <f t="shared" si="4"/>
        <v>16.37989182309895</v>
      </c>
    </row>
    <row r="274" spans="1:7" s="115" customFormat="1" ht="12">
      <c r="A274" s="239"/>
      <c r="B274" s="226"/>
      <c r="C274" s="132">
        <v>4350</v>
      </c>
      <c r="D274" s="163" t="s">
        <v>202</v>
      </c>
      <c r="E274" s="44">
        <v>1786</v>
      </c>
      <c r="F274" s="111">
        <v>627.18</v>
      </c>
      <c r="G274" s="112">
        <f t="shared" si="4"/>
        <v>35.116461366181404</v>
      </c>
    </row>
    <row r="275" spans="1:7" s="115" customFormat="1" ht="24">
      <c r="A275" s="239"/>
      <c r="B275" s="226"/>
      <c r="C275" s="132">
        <v>4370</v>
      </c>
      <c r="D275" s="163" t="s">
        <v>204</v>
      </c>
      <c r="E275" s="44">
        <v>3278</v>
      </c>
      <c r="F275" s="111">
        <v>0</v>
      </c>
      <c r="G275" s="112">
        <f t="shared" si="4"/>
        <v>0</v>
      </c>
    </row>
    <row r="276" spans="1:7" s="115" customFormat="1" ht="12">
      <c r="A276" s="239"/>
      <c r="B276" s="226"/>
      <c r="C276" s="132">
        <v>4410</v>
      </c>
      <c r="D276" s="163" t="s">
        <v>205</v>
      </c>
      <c r="E276" s="44">
        <v>1000</v>
      </c>
      <c r="F276" s="111">
        <v>0</v>
      </c>
      <c r="G276" s="112">
        <f t="shared" si="4"/>
        <v>0</v>
      </c>
    </row>
    <row r="277" spans="1:7" s="115" customFormat="1" ht="12">
      <c r="A277" s="239"/>
      <c r="B277" s="226"/>
      <c r="C277" s="132">
        <v>4430</v>
      </c>
      <c r="D277" s="163" t="s">
        <v>206</v>
      </c>
      <c r="E277" s="44">
        <v>410</v>
      </c>
      <c r="F277" s="111">
        <v>0</v>
      </c>
      <c r="G277" s="112">
        <f t="shared" si="4"/>
        <v>0</v>
      </c>
    </row>
    <row r="278" spans="1:7" s="115" customFormat="1" ht="12">
      <c r="A278" s="239"/>
      <c r="B278" s="226"/>
      <c r="C278" s="132">
        <v>4440</v>
      </c>
      <c r="D278" s="163" t="s">
        <v>207</v>
      </c>
      <c r="E278" s="44">
        <v>55453</v>
      </c>
      <c r="F278" s="111">
        <v>0</v>
      </c>
      <c r="G278" s="112">
        <f t="shared" si="4"/>
        <v>0</v>
      </c>
    </row>
    <row r="279" spans="1:7" s="115" customFormat="1" ht="24">
      <c r="A279" s="239"/>
      <c r="B279" s="226"/>
      <c r="C279" s="132">
        <v>4740</v>
      </c>
      <c r="D279" s="163" t="s">
        <v>223</v>
      </c>
      <c r="E279" s="44">
        <v>1000</v>
      </c>
      <c r="F279" s="111">
        <v>0</v>
      </c>
      <c r="G279" s="112">
        <f t="shared" si="4"/>
        <v>0</v>
      </c>
    </row>
    <row r="280" spans="1:7" s="115" customFormat="1" ht="12" customHeight="1">
      <c r="A280" s="239"/>
      <c r="B280" s="231"/>
      <c r="C280" s="135">
        <v>4750</v>
      </c>
      <c r="D280" s="162" t="s">
        <v>212</v>
      </c>
      <c r="E280" s="25">
        <v>967</v>
      </c>
      <c r="F280" s="111">
        <v>100</v>
      </c>
      <c r="G280" s="110">
        <f t="shared" si="4"/>
        <v>10.341261633919338</v>
      </c>
    </row>
    <row r="281" spans="1:7" s="113" customFormat="1" ht="12.75">
      <c r="A281" s="238"/>
      <c r="B281" s="202">
        <v>80130</v>
      </c>
      <c r="C281" s="125"/>
      <c r="D281" s="217" t="s">
        <v>112</v>
      </c>
      <c r="E281" s="14">
        <f>SUM(E282:E306)</f>
        <v>4051975</v>
      </c>
      <c r="F281" s="96">
        <f>SUM(F282:F306)</f>
        <v>1984505.27</v>
      </c>
      <c r="G281" s="94">
        <f t="shared" si="4"/>
        <v>48.976246645154525</v>
      </c>
    </row>
    <row r="282" spans="1:7" s="115" customFormat="1" ht="12">
      <c r="A282" s="239"/>
      <c r="B282" s="230"/>
      <c r="C282" s="147">
        <v>3020</v>
      </c>
      <c r="D282" s="227" t="s">
        <v>193</v>
      </c>
      <c r="E282" s="28">
        <v>47974</v>
      </c>
      <c r="F282" s="111">
        <v>25040.47</v>
      </c>
      <c r="G282" s="108">
        <f t="shared" si="4"/>
        <v>52.195918622587236</v>
      </c>
    </row>
    <row r="283" spans="1:7" s="115" customFormat="1" ht="12">
      <c r="A283" s="239"/>
      <c r="B283" s="230"/>
      <c r="C283" s="144">
        <v>4010</v>
      </c>
      <c r="D283" s="158" t="s">
        <v>194</v>
      </c>
      <c r="E283" s="44">
        <v>1933408</v>
      </c>
      <c r="F283" s="111">
        <v>983693.49</v>
      </c>
      <c r="G283" s="112">
        <f t="shared" si="4"/>
        <v>50.87873278687168</v>
      </c>
    </row>
    <row r="284" spans="1:7" s="115" customFormat="1" ht="12">
      <c r="A284" s="239"/>
      <c r="B284" s="230"/>
      <c r="C284" s="147">
        <v>4040</v>
      </c>
      <c r="D284" s="227" t="s">
        <v>195</v>
      </c>
      <c r="E284" s="28">
        <v>165371</v>
      </c>
      <c r="F284" s="111">
        <v>163800.9</v>
      </c>
      <c r="G284" s="112">
        <f t="shared" si="4"/>
        <v>99.05055904602379</v>
      </c>
    </row>
    <row r="285" spans="1:7" s="115" customFormat="1" ht="12">
      <c r="A285" s="239"/>
      <c r="B285" s="230"/>
      <c r="C285" s="147">
        <v>4110</v>
      </c>
      <c r="D285" s="227" t="s">
        <v>196</v>
      </c>
      <c r="E285" s="28">
        <v>369213</v>
      </c>
      <c r="F285" s="111">
        <v>201782.42</v>
      </c>
      <c r="G285" s="112">
        <f t="shared" si="4"/>
        <v>54.65203554587732</v>
      </c>
    </row>
    <row r="286" spans="1:7" s="115" customFormat="1" ht="12">
      <c r="A286" s="239"/>
      <c r="B286" s="230"/>
      <c r="C286" s="147">
        <v>4120</v>
      </c>
      <c r="D286" s="227" t="s">
        <v>197</v>
      </c>
      <c r="E286" s="28">
        <v>52532</v>
      </c>
      <c r="F286" s="111">
        <v>28288</v>
      </c>
      <c r="G286" s="112">
        <f t="shared" si="4"/>
        <v>53.849082464021926</v>
      </c>
    </row>
    <row r="287" spans="1:7" s="115" customFormat="1" ht="12">
      <c r="A287" s="239"/>
      <c r="B287" s="230"/>
      <c r="C287" s="147">
        <v>4170</v>
      </c>
      <c r="D287" s="227" t="s">
        <v>217</v>
      </c>
      <c r="E287" s="28">
        <v>8560</v>
      </c>
      <c r="F287" s="111">
        <v>5500.82</v>
      </c>
      <c r="G287" s="112">
        <f t="shared" si="4"/>
        <v>64.26191588785046</v>
      </c>
    </row>
    <row r="288" spans="1:7" s="115" customFormat="1" ht="12">
      <c r="A288" s="239"/>
      <c r="B288" s="230"/>
      <c r="C288" s="144">
        <v>4210</v>
      </c>
      <c r="D288" s="158" t="s">
        <v>198</v>
      </c>
      <c r="E288" s="28">
        <v>493144</v>
      </c>
      <c r="F288" s="111">
        <v>451283.4</v>
      </c>
      <c r="G288" s="112">
        <f t="shared" si="4"/>
        <v>91.51148548902552</v>
      </c>
    </row>
    <row r="289" spans="1:7" s="115" customFormat="1" ht="12">
      <c r="A289" s="239"/>
      <c r="B289" s="230"/>
      <c r="C289" s="144">
        <v>4240</v>
      </c>
      <c r="D289" s="227" t="s">
        <v>247</v>
      </c>
      <c r="E289" s="28">
        <v>1520</v>
      </c>
      <c r="F289" s="111">
        <v>433.44</v>
      </c>
      <c r="G289" s="112">
        <f t="shared" si="4"/>
        <v>28.51578947368421</v>
      </c>
    </row>
    <row r="290" spans="1:7" s="115" customFormat="1" ht="12">
      <c r="A290" s="239"/>
      <c r="B290" s="230"/>
      <c r="C290" s="144">
        <v>4260</v>
      </c>
      <c r="D290" s="227" t="s">
        <v>199</v>
      </c>
      <c r="E290" s="28">
        <v>73487</v>
      </c>
      <c r="F290" s="111">
        <v>41119.06</v>
      </c>
      <c r="G290" s="112">
        <f t="shared" si="4"/>
        <v>55.954195980241394</v>
      </c>
    </row>
    <row r="291" spans="1:7" s="115" customFormat="1" ht="12">
      <c r="A291" s="239"/>
      <c r="B291" s="230"/>
      <c r="C291" s="144">
        <v>4270</v>
      </c>
      <c r="D291" s="158" t="s">
        <v>200</v>
      </c>
      <c r="E291" s="28">
        <v>44814</v>
      </c>
      <c r="F291" s="111">
        <v>22892.2</v>
      </c>
      <c r="G291" s="112">
        <f t="shared" si="4"/>
        <v>51.08269737135716</v>
      </c>
    </row>
    <row r="292" spans="1:7" s="115" customFormat="1" ht="12">
      <c r="A292" s="239"/>
      <c r="B292" s="230"/>
      <c r="C292" s="144">
        <v>4280</v>
      </c>
      <c r="D292" s="158" t="s">
        <v>201</v>
      </c>
      <c r="E292" s="28">
        <v>2130</v>
      </c>
      <c r="F292" s="111">
        <v>788</v>
      </c>
      <c r="G292" s="112">
        <f t="shared" si="4"/>
        <v>36.99530516431925</v>
      </c>
    </row>
    <row r="293" spans="1:7" s="115" customFormat="1" ht="12">
      <c r="A293" s="225"/>
      <c r="B293" s="226"/>
      <c r="C293" s="132">
        <v>4300</v>
      </c>
      <c r="D293" s="163" t="s">
        <v>189</v>
      </c>
      <c r="E293" s="44">
        <v>66754</v>
      </c>
      <c r="F293" s="111">
        <v>37869.5</v>
      </c>
      <c r="G293" s="112">
        <f t="shared" si="4"/>
        <v>56.72993378673937</v>
      </c>
    </row>
    <row r="294" spans="1:7" s="115" customFormat="1" ht="12">
      <c r="A294" s="225"/>
      <c r="B294" s="226"/>
      <c r="C294" s="132">
        <v>4350</v>
      </c>
      <c r="D294" s="163" t="s">
        <v>202</v>
      </c>
      <c r="E294" s="44">
        <v>4590</v>
      </c>
      <c r="F294" s="111">
        <v>2976.8</v>
      </c>
      <c r="G294" s="112">
        <f t="shared" si="4"/>
        <v>64.85403050108933</v>
      </c>
    </row>
    <row r="295" spans="1:7" s="115" customFormat="1" ht="24">
      <c r="A295" s="225"/>
      <c r="B295" s="226"/>
      <c r="C295" s="132">
        <v>4360</v>
      </c>
      <c r="D295" s="163" t="s">
        <v>203</v>
      </c>
      <c r="E295" s="44">
        <v>994</v>
      </c>
      <c r="F295" s="111">
        <v>222.64</v>
      </c>
      <c r="G295" s="112">
        <f t="shared" si="4"/>
        <v>22.398390342052313</v>
      </c>
    </row>
    <row r="296" spans="1:7" s="115" customFormat="1" ht="24">
      <c r="A296" s="225"/>
      <c r="B296" s="226"/>
      <c r="C296" s="132">
        <v>4370</v>
      </c>
      <c r="D296" s="163" t="s">
        <v>204</v>
      </c>
      <c r="E296" s="44">
        <v>9016</v>
      </c>
      <c r="F296" s="111">
        <v>4147.99</v>
      </c>
      <c r="G296" s="112">
        <f t="shared" si="4"/>
        <v>46.006987577639755</v>
      </c>
    </row>
    <row r="297" spans="1:7" s="115" customFormat="1" ht="12">
      <c r="A297" s="225"/>
      <c r="B297" s="226"/>
      <c r="C297" s="132">
        <v>4410</v>
      </c>
      <c r="D297" s="163" t="s">
        <v>205</v>
      </c>
      <c r="E297" s="44">
        <v>2500</v>
      </c>
      <c r="F297" s="111">
        <v>507.45</v>
      </c>
      <c r="G297" s="112">
        <f t="shared" si="4"/>
        <v>20.298</v>
      </c>
    </row>
    <row r="298" spans="1:7" s="115" customFormat="1" ht="12">
      <c r="A298" s="225"/>
      <c r="B298" s="226"/>
      <c r="C298" s="132">
        <v>4430</v>
      </c>
      <c r="D298" s="163" t="s">
        <v>206</v>
      </c>
      <c r="E298" s="44">
        <v>7885</v>
      </c>
      <c r="F298" s="111">
        <v>5557</v>
      </c>
      <c r="G298" s="112">
        <f t="shared" si="4"/>
        <v>70.47558655675333</v>
      </c>
    </row>
    <row r="299" spans="1:7" s="115" customFormat="1" ht="12">
      <c r="A299" s="225"/>
      <c r="B299" s="226"/>
      <c r="C299" s="132">
        <v>4440</v>
      </c>
      <c r="D299" s="163" t="s">
        <v>207</v>
      </c>
      <c r="E299" s="44">
        <v>106524</v>
      </c>
      <c r="F299" s="111">
        <v>0</v>
      </c>
      <c r="G299" s="112">
        <f t="shared" si="4"/>
        <v>0</v>
      </c>
    </row>
    <row r="300" spans="1:7" s="115" customFormat="1" ht="12">
      <c r="A300" s="225"/>
      <c r="B300" s="226"/>
      <c r="C300" s="132">
        <v>4480</v>
      </c>
      <c r="D300" s="163" t="s">
        <v>253</v>
      </c>
      <c r="E300" s="44">
        <v>59</v>
      </c>
      <c r="F300" s="111">
        <v>59</v>
      </c>
      <c r="G300" s="112">
        <f t="shared" si="4"/>
        <v>100</v>
      </c>
    </row>
    <row r="301" spans="1:7" s="115" customFormat="1" ht="12">
      <c r="A301" s="225"/>
      <c r="B301" s="226"/>
      <c r="C301" s="132">
        <v>4580</v>
      </c>
      <c r="D301" s="163" t="s">
        <v>113</v>
      </c>
      <c r="E301" s="44">
        <v>0</v>
      </c>
      <c r="F301" s="111">
        <v>41.55</v>
      </c>
      <c r="G301" s="112">
        <v>0</v>
      </c>
    </row>
    <row r="302" spans="1:7" s="115" customFormat="1" ht="24">
      <c r="A302" s="225"/>
      <c r="B302" s="226"/>
      <c r="C302" s="132">
        <v>4700</v>
      </c>
      <c r="D302" s="163" t="s">
        <v>210</v>
      </c>
      <c r="E302" s="44">
        <v>800</v>
      </c>
      <c r="F302" s="111">
        <v>290</v>
      </c>
      <c r="G302" s="112">
        <f t="shared" si="4"/>
        <v>36.25</v>
      </c>
    </row>
    <row r="303" spans="1:7" s="115" customFormat="1" ht="24">
      <c r="A303" s="225"/>
      <c r="B303" s="226"/>
      <c r="C303" s="132">
        <v>4740</v>
      </c>
      <c r="D303" s="163" t="s">
        <v>223</v>
      </c>
      <c r="E303" s="44">
        <v>3000</v>
      </c>
      <c r="F303" s="111">
        <v>577.29</v>
      </c>
      <c r="G303" s="112">
        <f t="shared" si="4"/>
        <v>19.243</v>
      </c>
    </row>
    <row r="304" spans="1:7" s="115" customFormat="1" ht="12.75" customHeight="1">
      <c r="A304" s="225"/>
      <c r="B304" s="226"/>
      <c r="C304" s="132">
        <v>4750</v>
      </c>
      <c r="D304" s="163" t="s">
        <v>212</v>
      </c>
      <c r="E304" s="44">
        <v>4200</v>
      </c>
      <c r="F304" s="111">
        <v>2633.85</v>
      </c>
      <c r="G304" s="112">
        <f t="shared" si="4"/>
        <v>62.71071428571429</v>
      </c>
    </row>
    <row r="305" spans="1:7" s="115" customFormat="1" ht="12">
      <c r="A305" s="225"/>
      <c r="B305" s="225"/>
      <c r="C305" s="144">
        <v>6050</v>
      </c>
      <c r="D305" s="158" t="s">
        <v>213</v>
      </c>
      <c r="E305" s="44">
        <v>650000</v>
      </c>
      <c r="F305" s="111">
        <v>5000</v>
      </c>
      <c r="G305" s="112">
        <f t="shared" si="4"/>
        <v>0.7692307692307693</v>
      </c>
    </row>
    <row r="306" spans="1:7" s="115" customFormat="1" ht="12">
      <c r="A306" s="225"/>
      <c r="B306" s="186"/>
      <c r="C306" s="121">
        <v>6060</v>
      </c>
      <c r="D306" s="216" t="s">
        <v>220</v>
      </c>
      <c r="E306" s="25">
        <v>3500</v>
      </c>
      <c r="F306" s="111">
        <v>0</v>
      </c>
      <c r="G306" s="110">
        <f t="shared" si="4"/>
        <v>0</v>
      </c>
    </row>
    <row r="307" spans="1:7" ht="15.75">
      <c r="A307" s="213"/>
      <c r="B307" s="202">
        <v>80134</v>
      </c>
      <c r="C307" s="125"/>
      <c r="D307" s="217" t="s">
        <v>254</v>
      </c>
      <c r="E307" s="14">
        <v>220510</v>
      </c>
      <c r="F307" s="96">
        <f>SUM(F308:F321)</f>
        <v>131977.86000000002</v>
      </c>
      <c r="G307" s="94">
        <f t="shared" si="4"/>
        <v>59.85119042220308</v>
      </c>
    </row>
    <row r="308" spans="1:7" s="115" customFormat="1" ht="12">
      <c r="A308" s="225"/>
      <c r="B308" s="230"/>
      <c r="C308" s="144">
        <v>3020</v>
      </c>
      <c r="D308" s="227" t="s">
        <v>193</v>
      </c>
      <c r="E308" s="28">
        <v>142</v>
      </c>
      <c r="F308" s="111">
        <v>0</v>
      </c>
      <c r="G308" s="108">
        <f t="shared" si="4"/>
        <v>0</v>
      </c>
    </row>
    <row r="309" spans="1:7" s="115" customFormat="1" ht="12">
      <c r="A309" s="225"/>
      <c r="B309" s="230"/>
      <c r="C309" s="144">
        <v>4010</v>
      </c>
      <c r="D309" s="227" t="s">
        <v>194</v>
      </c>
      <c r="E309" s="28">
        <v>141502</v>
      </c>
      <c r="F309" s="111">
        <v>83991.3</v>
      </c>
      <c r="G309" s="112">
        <f t="shared" si="4"/>
        <v>59.3569702195022</v>
      </c>
    </row>
    <row r="310" spans="1:7" s="115" customFormat="1" ht="12">
      <c r="A310" s="225"/>
      <c r="B310" s="230"/>
      <c r="C310" s="144">
        <v>4040</v>
      </c>
      <c r="D310" s="227" t="s">
        <v>195</v>
      </c>
      <c r="E310" s="28">
        <v>15942</v>
      </c>
      <c r="F310" s="111">
        <v>15941.64</v>
      </c>
      <c r="G310" s="112">
        <f t="shared" si="4"/>
        <v>99.99774181407602</v>
      </c>
    </row>
    <row r="311" spans="1:7" s="115" customFormat="1" ht="12">
      <c r="A311" s="225"/>
      <c r="B311" s="230"/>
      <c r="C311" s="144">
        <v>4110</v>
      </c>
      <c r="D311" s="227" t="s">
        <v>196</v>
      </c>
      <c r="E311" s="28">
        <v>27458</v>
      </c>
      <c r="F311" s="111">
        <v>17329.67</v>
      </c>
      <c r="G311" s="112">
        <f t="shared" si="4"/>
        <v>63.11337315172263</v>
      </c>
    </row>
    <row r="312" spans="1:7" s="115" customFormat="1" ht="12">
      <c r="A312" s="186"/>
      <c r="B312" s="205"/>
      <c r="C312" s="121">
        <v>4120</v>
      </c>
      <c r="D312" s="206" t="s">
        <v>197</v>
      </c>
      <c r="E312" s="17">
        <v>3858</v>
      </c>
      <c r="F312" s="109">
        <v>2434.5</v>
      </c>
      <c r="G312" s="110">
        <f t="shared" si="4"/>
        <v>63.10264385692068</v>
      </c>
    </row>
    <row r="313" spans="1:7" s="115" customFormat="1" ht="12">
      <c r="A313" s="197"/>
      <c r="B313" s="219"/>
      <c r="C313" s="124">
        <v>4210</v>
      </c>
      <c r="D313" s="220" t="s">
        <v>198</v>
      </c>
      <c r="E313" s="71">
        <v>2580</v>
      </c>
      <c r="F313" s="107">
        <v>1641.24</v>
      </c>
      <c r="G313" s="108">
        <f t="shared" si="4"/>
        <v>63.61395348837209</v>
      </c>
    </row>
    <row r="314" spans="1:7" s="115" customFormat="1" ht="12">
      <c r="A314" s="225"/>
      <c r="B314" s="230"/>
      <c r="C314" s="144">
        <v>4240</v>
      </c>
      <c r="D314" s="227" t="s">
        <v>247</v>
      </c>
      <c r="E314" s="28">
        <v>210</v>
      </c>
      <c r="F314" s="111">
        <v>0</v>
      </c>
      <c r="G314" s="112">
        <f t="shared" si="4"/>
        <v>0</v>
      </c>
    </row>
    <row r="315" spans="1:7" s="115" customFormat="1" ht="12">
      <c r="A315" s="225"/>
      <c r="B315" s="226"/>
      <c r="C315" s="132">
        <v>4260</v>
      </c>
      <c r="D315" s="163" t="s">
        <v>199</v>
      </c>
      <c r="E315" s="44">
        <v>14540</v>
      </c>
      <c r="F315" s="111">
        <v>7031.97</v>
      </c>
      <c r="G315" s="112">
        <f t="shared" si="4"/>
        <v>48.362929848693256</v>
      </c>
    </row>
    <row r="316" spans="1:7" s="115" customFormat="1" ht="12">
      <c r="A316" s="225"/>
      <c r="B316" s="226"/>
      <c r="C316" s="132">
        <v>4270</v>
      </c>
      <c r="D316" s="163" t="s">
        <v>248</v>
      </c>
      <c r="E316" s="44">
        <v>300</v>
      </c>
      <c r="F316" s="111">
        <v>0</v>
      </c>
      <c r="G316" s="112">
        <f t="shared" si="4"/>
        <v>0</v>
      </c>
    </row>
    <row r="317" spans="1:7" s="115" customFormat="1" ht="12">
      <c r="A317" s="225"/>
      <c r="B317" s="226"/>
      <c r="C317" s="132">
        <v>4280</v>
      </c>
      <c r="D317" s="163" t="s">
        <v>201</v>
      </c>
      <c r="E317" s="44">
        <v>240</v>
      </c>
      <c r="F317" s="111">
        <v>0</v>
      </c>
      <c r="G317" s="112">
        <f t="shared" si="4"/>
        <v>0</v>
      </c>
    </row>
    <row r="318" spans="1:7" s="115" customFormat="1" ht="12">
      <c r="A318" s="225"/>
      <c r="B318" s="226"/>
      <c r="C318" s="132">
        <v>4300</v>
      </c>
      <c r="D318" s="163" t="s">
        <v>189</v>
      </c>
      <c r="E318" s="44">
        <v>5300</v>
      </c>
      <c r="F318" s="111">
        <v>3393.94</v>
      </c>
      <c r="G318" s="112">
        <f t="shared" si="4"/>
        <v>64.03660377358491</v>
      </c>
    </row>
    <row r="319" spans="1:7" s="115" customFormat="1" ht="12">
      <c r="A319" s="225"/>
      <c r="B319" s="226"/>
      <c r="C319" s="132">
        <v>4410</v>
      </c>
      <c r="D319" s="163" t="s">
        <v>255</v>
      </c>
      <c r="E319" s="44">
        <v>260</v>
      </c>
      <c r="F319" s="111">
        <v>152.6</v>
      </c>
      <c r="G319" s="112">
        <f t="shared" si="4"/>
        <v>58.692307692307686</v>
      </c>
    </row>
    <row r="320" spans="1:7" s="115" customFormat="1" ht="12">
      <c r="A320" s="225"/>
      <c r="B320" s="226"/>
      <c r="C320" s="132">
        <v>4430</v>
      </c>
      <c r="D320" s="163" t="s">
        <v>206</v>
      </c>
      <c r="E320" s="44">
        <v>276</v>
      </c>
      <c r="F320" s="111">
        <v>61</v>
      </c>
      <c r="G320" s="112">
        <f t="shared" si="4"/>
        <v>22.10144927536232</v>
      </c>
    </row>
    <row r="321" spans="1:7" s="115" customFormat="1" ht="12">
      <c r="A321" s="225"/>
      <c r="B321" s="231"/>
      <c r="C321" s="135">
        <v>4440</v>
      </c>
      <c r="D321" s="162" t="s">
        <v>207</v>
      </c>
      <c r="E321" s="25">
        <v>7902</v>
      </c>
      <c r="F321" s="111">
        <v>0</v>
      </c>
      <c r="G321" s="110">
        <f t="shared" si="4"/>
        <v>0</v>
      </c>
    </row>
    <row r="322" spans="1:7" s="113" customFormat="1" ht="25.5">
      <c r="A322" s="180"/>
      <c r="B322" s="87">
        <v>80140</v>
      </c>
      <c r="C322" s="4"/>
      <c r="D322" s="156" t="s">
        <v>256</v>
      </c>
      <c r="E322" s="64">
        <f>SUM(E323:E345)</f>
        <v>482587</v>
      </c>
      <c r="F322" s="96">
        <f>SUM(F323:F345)</f>
        <v>269287.13000000006</v>
      </c>
      <c r="G322" s="94">
        <f t="shared" si="4"/>
        <v>55.800742664017065</v>
      </c>
    </row>
    <row r="323" spans="1:7" s="115" customFormat="1" ht="35.25" customHeight="1">
      <c r="A323" s="225"/>
      <c r="B323" s="226"/>
      <c r="C323" s="124">
        <v>2320</v>
      </c>
      <c r="D323" s="157" t="s">
        <v>257</v>
      </c>
      <c r="E323" s="28">
        <v>1760</v>
      </c>
      <c r="F323" s="111">
        <v>1760</v>
      </c>
      <c r="G323" s="108">
        <f t="shared" si="4"/>
        <v>100</v>
      </c>
    </row>
    <row r="324" spans="1:7" s="115" customFormat="1" ht="36">
      <c r="A324" s="225"/>
      <c r="B324" s="226"/>
      <c r="C324" s="144">
        <v>2330</v>
      </c>
      <c r="D324" s="158" t="s">
        <v>258</v>
      </c>
      <c r="E324" s="28">
        <v>4400</v>
      </c>
      <c r="F324" s="111">
        <v>2200</v>
      </c>
      <c r="G324" s="112">
        <f t="shared" si="4"/>
        <v>50</v>
      </c>
    </row>
    <row r="325" spans="1:7" s="115" customFormat="1" ht="12">
      <c r="A325" s="225"/>
      <c r="B325" s="226"/>
      <c r="C325" s="132">
        <v>3020</v>
      </c>
      <c r="D325" s="158" t="s">
        <v>193</v>
      </c>
      <c r="E325" s="28">
        <v>2694</v>
      </c>
      <c r="F325" s="111">
        <v>2087.01</v>
      </c>
      <c r="G325" s="112">
        <f t="shared" si="4"/>
        <v>77.46881959910914</v>
      </c>
    </row>
    <row r="326" spans="1:7" s="115" customFormat="1" ht="12">
      <c r="A326" s="225"/>
      <c r="B326" s="226"/>
      <c r="C326" s="132">
        <v>4010</v>
      </c>
      <c r="D326" s="158" t="s">
        <v>194</v>
      </c>
      <c r="E326" s="28">
        <v>290741</v>
      </c>
      <c r="F326" s="111">
        <v>162002.8</v>
      </c>
      <c r="G326" s="112">
        <f t="shared" si="4"/>
        <v>55.7206585930433</v>
      </c>
    </row>
    <row r="327" spans="1:7" s="115" customFormat="1" ht="12">
      <c r="A327" s="225"/>
      <c r="B327" s="226"/>
      <c r="C327" s="132">
        <v>4040</v>
      </c>
      <c r="D327" s="158" t="s">
        <v>195</v>
      </c>
      <c r="E327" s="28">
        <v>24746</v>
      </c>
      <c r="F327" s="111">
        <v>24745.01</v>
      </c>
      <c r="G327" s="112">
        <f t="shared" si="4"/>
        <v>99.99599935343085</v>
      </c>
    </row>
    <row r="328" spans="1:7" s="115" customFormat="1" ht="12">
      <c r="A328" s="225"/>
      <c r="B328" s="230"/>
      <c r="C328" s="132">
        <v>4110</v>
      </c>
      <c r="D328" s="158" t="s">
        <v>196</v>
      </c>
      <c r="E328" s="28">
        <v>55093</v>
      </c>
      <c r="F328" s="111">
        <v>31820.26</v>
      </c>
      <c r="G328" s="112">
        <f t="shared" si="4"/>
        <v>57.75735574392391</v>
      </c>
    </row>
    <row r="329" spans="1:7" s="115" customFormat="1" ht="12">
      <c r="A329" s="225"/>
      <c r="B329" s="226"/>
      <c r="C329" s="132">
        <v>4120</v>
      </c>
      <c r="D329" s="158" t="s">
        <v>197</v>
      </c>
      <c r="E329" s="28">
        <v>7729</v>
      </c>
      <c r="F329" s="111">
        <v>4479.67</v>
      </c>
      <c r="G329" s="112">
        <f t="shared" si="4"/>
        <v>57.959244404192</v>
      </c>
    </row>
    <row r="330" spans="1:7" s="115" customFormat="1" ht="12">
      <c r="A330" s="225"/>
      <c r="B330" s="226"/>
      <c r="C330" s="132">
        <v>4170</v>
      </c>
      <c r="D330" s="158" t="s">
        <v>217</v>
      </c>
      <c r="E330" s="28">
        <v>6200</v>
      </c>
      <c r="F330" s="111">
        <v>406.63</v>
      </c>
      <c r="G330" s="112">
        <f t="shared" si="4"/>
        <v>6.558548387096774</v>
      </c>
    </row>
    <row r="331" spans="1:7" s="115" customFormat="1" ht="12">
      <c r="A331" s="225"/>
      <c r="B331" s="226"/>
      <c r="C331" s="132">
        <v>4210</v>
      </c>
      <c r="D331" s="158" t="s">
        <v>198</v>
      </c>
      <c r="E331" s="28">
        <v>29500</v>
      </c>
      <c r="F331" s="111">
        <v>21420.06</v>
      </c>
      <c r="G331" s="112">
        <f t="shared" si="4"/>
        <v>72.61037288135593</v>
      </c>
    </row>
    <row r="332" spans="1:7" s="115" customFormat="1" ht="12">
      <c r="A332" s="225"/>
      <c r="B332" s="226"/>
      <c r="C332" s="132">
        <v>4240</v>
      </c>
      <c r="D332" s="158" t="s">
        <v>259</v>
      </c>
      <c r="E332" s="28">
        <v>400</v>
      </c>
      <c r="F332" s="111">
        <v>0</v>
      </c>
      <c r="G332" s="112">
        <f t="shared" si="4"/>
        <v>0</v>
      </c>
    </row>
    <row r="333" spans="1:7" s="115" customFormat="1" ht="12">
      <c r="A333" s="225"/>
      <c r="B333" s="226"/>
      <c r="C333" s="132">
        <v>4260</v>
      </c>
      <c r="D333" s="158" t="s">
        <v>199</v>
      </c>
      <c r="E333" s="28">
        <v>9579</v>
      </c>
      <c r="F333" s="111">
        <v>5665.75</v>
      </c>
      <c r="G333" s="112">
        <f t="shared" si="4"/>
        <v>59.147614573546306</v>
      </c>
    </row>
    <row r="334" spans="1:7" s="115" customFormat="1" ht="12">
      <c r="A334" s="225"/>
      <c r="B334" s="226"/>
      <c r="C334" s="132">
        <v>4270</v>
      </c>
      <c r="D334" s="158" t="s">
        <v>200</v>
      </c>
      <c r="E334" s="28">
        <v>5000</v>
      </c>
      <c r="F334" s="111">
        <v>480.67</v>
      </c>
      <c r="G334" s="112">
        <f aca="true" t="shared" si="5" ref="G334:G397">F334/E334*100</f>
        <v>9.6134</v>
      </c>
    </row>
    <row r="335" spans="1:7" s="115" customFormat="1" ht="12">
      <c r="A335" s="225"/>
      <c r="B335" s="226"/>
      <c r="C335" s="132">
        <v>4280</v>
      </c>
      <c r="D335" s="158" t="s">
        <v>201</v>
      </c>
      <c r="E335" s="28">
        <v>600</v>
      </c>
      <c r="F335" s="111">
        <v>110</v>
      </c>
      <c r="G335" s="112">
        <f t="shared" si="5"/>
        <v>18.333333333333332</v>
      </c>
    </row>
    <row r="336" spans="1:7" s="115" customFormat="1" ht="12">
      <c r="A336" s="225"/>
      <c r="B336" s="226"/>
      <c r="C336" s="132">
        <v>4300</v>
      </c>
      <c r="D336" s="158" t="s">
        <v>189</v>
      </c>
      <c r="E336" s="28">
        <v>10634</v>
      </c>
      <c r="F336" s="111">
        <v>5625.36</v>
      </c>
      <c r="G336" s="112">
        <f t="shared" si="5"/>
        <v>52.89975550122249</v>
      </c>
    </row>
    <row r="337" spans="1:7" s="115" customFormat="1" ht="12">
      <c r="A337" s="225"/>
      <c r="B337" s="226"/>
      <c r="C337" s="132">
        <v>4350</v>
      </c>
      <c r="D337" s="158" t="s">
        <v>202</v>
      </c>
      <c r="E337" s="28">
        <v>1130</v>
      </c>
      <c r="F337" s="111">
        <v>438.17</v>
      </c>
      <c r="G337" s="112">
        <f t="shared" si="5"/>
        <v>38.77610619469027</v>
      </c>
    </row>
    <row r="338" spans="1:7" s="115" customFormat="1" ht="24">
      <c r="A338" s="225"/>
      <c r="B338" s="226"/>
      <c r="C338" s="132">
        <v>4370</v>
      </c>
      <c r="D338" s="158" t="s">
        <v>204</v>
      </c>
      <c r="E338" s="28">
        <v>3390</v>
      </c>
      <c r="F338" s="111">
        <v>872.25</v>
      </c>
      <c r="G338" s="112">
        <f t="shared" si="5"/>
        <v>25.73008849557522</v>
      </c>
    </row>
    <row r="339" spans="1:7" s="115" customFormat="1" ht="12">
      <c r="A339" s="225"/>
      <c r="B339" s="226"/>
      <c r="C339" s="132">
        <v>4410</v>
      </c>
      <c r="D339" s="158" t="s">
        <v>205</v>
      </c>
      <c r="E339" s="28">
        <v>500</v>
      </c>
      <c r="F339" s="111">
        <v>171.4</v>
      </c>
      <c r="G339" s="112">
        <f t="shared" si="5"/>
        <v>34.28</v>
      </c>
    </row>
    <row r="340" spans="1:7" s="115" customFormat="1" ht="12">
      <c r="A340" s="225"/>
      <c r="B340" s="226"/>
      <c r="C340" s="132">
        <v>4430</v>
      </c>
      <c r="D340" s="158" t="s">
        <v>206</v>
      </c>
      <c r="E340" s="28">
        <v>3898</v>
      </c>
      <c r="F340" s="111">
        <v>2247</v>
      </c>
      <c r="G340" s="112">
        <f t="shared" si="5"/>
        <v>57.64494612621858</v>
      </c>
    </row>
    <row r="341" spans="1:7" s="115" customFormat="1" ht="12">
      <c r="A341" s="225"/>
      <c r="B341" s="226"/>
      <c r="C341" s="132">
        <v>4440</v>
      </c>
      <c r="D341" s="158" t="s">
        <v>207</v>
      </c>
      <c r="E341" s="28">
        <v>20942</v>
      </c>
      <c r="F341" s="111">
        <v>0</v>
      </c>
      <c r="G341" s="112">
        <f t="shared" si="5"/>
        <v>0</v>
      </c>
    </row>
    <row r="342" spans="1:7" s="115" customFormat="1" ht="12">
      <c r="A342" s="225"/>
      <c r="B342" s="226"/>
      <c r="C342" s="132">
        <v>4530</v>
      </c>
      <c r="D342" s="158" t="s">
        <v>260</v>
      </c>
      <c r="E342" s="28">
        <v>2191</v>
      </c>
      <c r="F342" s="111">
        <v>2191</v>
      </c>
      <c r="G342" s="112">
        <f t="shared" si="5"/>
        <v>100</v>
      </c>
    </row>
    <row r="343" spans="1:7" s="115" customFormat="1" ht="24">
      <c r="A343" s="225"/>
      <c r="B343" s="226"/>
      <c r="C343" s="132">
        <v>4700</v>
      </c>
      <c r="D343" s="158" t="s">
        <v>261</v>
      </c>
      <c r="E343" s="28">
        <v>260</v>
      </c>
      <c r="F343" s="111">
        <v>260</v>
      </c>
      <c r="G343" s="112">
        <f t="shared" si="5"/>
        <v>100</v>
      </c>
    </row>
    <row r="344" spans="1:7" s="115" customFormat="1" ht="24">
      <c r="A344" s="225"/>
      <c r="B344" s="226"/>
      <c r="C344" s="132">
        <v>4740</v>
      </c>
      <c r="D344" s="158" t="s">
        <v>223</v>
      </c>
      <c r="E344" s="28">
        <v>500</v>
      </c>
      <c r="F344" s="111">
        <v>36.19</v>
      </c>
      <c r="G344" s="112">
        <f t="shared" si="5"/>
        <v>7.2379999999999995</v>
      </c>
    </row>
    <row r="345" spans="1:7" s="115" customFormat="1" ht="12.75" customHeight="1">
      <c r="A345" s="225"/>
      <c r="B345" s="231"/>
      <c r="C345" s="135">
        <v>4750</v>
      </c>
      <c r="D345" s="216" t="s">
        <v>212</v>
      </c>
      <c r="E345" s="17">
        <v>700</v>
      </c>
      <c r="F345" s="111">
        <v>267.9</v>
      </c>
      <c r="G345" s="110">
        <f t="shared" si="5"/>
        <v>38.271428571428565</v>
      </c>
    </row>
    <row r="346" spans="1:7" s="113" customFormat="1" ht="14.25" customHeight="1">
      <c r="A346" s="180"/>
      <c r="B346" s="182">
        <v>80145</v>
      </c>
      <c r="C346" s="4"/>
      <c r="D346" s="237" t="s">
        <v>262</v>
      </c>
      <c r="E346" s="64">
        <v>1000</v>
      </c>
      <c r="F346" s="96">
        <f>F347</f>
        <v>291</v>
      </c>
      <c r="G346" s="94">
        <f t="shared" si="5"/>
        <v>29.099999999999998</v>
      </c>
    </row>
    <row r="347" spans="1:7" s="115" customFormat="1" ht="12">
      <c r="A347" s="225"/>
      <c r="B347" s="205"/>
      <c r="C347" s="121">
        <v>4170</v>
      </c>
      <c r="D347" s="216" t="s">
        <v>217</v>
      </c>
      <c r="E347" s="17">
        <v>1000</v>
      </c>
      <c r="F347" s="97">
        <v>291</v>
      </c>
      <c r="G347" s="101">
        <f t="shared" si="5"/>
        <v>29.099999999999998</v>
      </c>
    </row>
    <row r="348" spans="1:7" s="113" customFormat="1" ht="12.75">
      <c r="A348" s="180"/>
      <c r="B348" s="182">
        <v>80146</v>
      </c>
      <c r="C348" s="87"/>
      <c r="D348" s="183" t="s">
        <v>263</v>
      </c>
      <c r="E348" s="34">
        <f>E349+E350</f>
        <v>51179</v>
      </c>
      <c r="F348" s="96">
        <f>SUM(F349:F350)</f>
        <v>13560.630000000001</v>
      </c>
      <c r="G348" s="94">
        <f t="shared" si="5"/>
        <v>26.49647316282069</v>
      </c>
    </row>
    <row r="349" spans="1:7" s="115" customFormat="1" ht="12">
      <c r="A349" s="225"/>
      <c r="B349" s="226"/>
      <c r="C349" s="144">
        <v>4300</v>
      </c>
      <c r="D349" s="236" t="s">
        <v>189</v>
      </c>
      <c r="E349" s="44">
        <v>41738</v>
      </c>
      <c r="F349" s="111">
        <v>11825</v>
      </c>
      <c r="G349" s="108">
        <f t="shared" si="5"/>
        <v>28.33149647802961</v>
      </c>
    </row>
    <row r="350" spans="1:7" s="115" customFormat="1" ht="12">
      <c r="A350" s="225"/>
      <c r="B350" s="231"/>
      <c r="C350" s="121">
        <v>4410</v>
      </c>
      <c r="D350" s="187" t="s">
        <v>205</v>
      </c>
      <c r="E350" s="25">
        <v>9441</v>
      </c>
      <c r="F350" s="111">
        <v>1735.63</v>
      </c>
      <c r="G350" s="110">
        <f t="shared" si="5"/>
        <v>18.38396356318187</v>
      </c>
    </row>
    <row r="351" spans="1:7" s="113" customFormat="1" ht="12.75">
      <c r="A351" s="180"/>
      <c r="B351" s="240">
        <v>80195</v>
      </c>
      <c r="C351" s="4"/>
      <c r="D351" s="215" t="s">
        <v>240</v>
      </c>
      <c r="E351" s="14">
        <f>SUM(E352:E356)</f>
        <v>132153</v>
      </c>
      <c r="F351" s="96">
        <f>SUM(F352:F356)</f>
        <v>0</v>
      </c>
      <c r="G351" s="94">
        <f t="shared" si="5"/>
        <v>0</v>
      </c>
    </row>
    <row r="352" spans="1:7" s="115" customFormat="1" ht="12">
      <c r="A352" s="225"/>
      <c r="B352" s="226"/>
      <c r="C352" s="144">
        <v>4010</v>
      </c>
      <c r="D352" s="227" t="s">
        <v>194</v>
      </c>
      <c r="E352" s="159">
        <v>10000</v>
      </c>
      <c r="F352" s="111">
        <v>0</v>
      </c>
      <c r="G352" s="108">
        <f t="shared" si="5"/>
        <v>0</v>
      </c>
    </row>
    <row r="353" spans="1:7" s="115" customFormat="1" ht="12">
      <c r="A353" s="225"/>
      <c r="B353" s="226"/>
      <c r="C353" s="144">
        <v>4110</v>
      </c>
      <c r="D353" s="158" t="s">
        <v>196</v>
      </c>
      <c r="E353" s="159">
        <v>1733</v>
      </c>
      <c r="F353" s="111">
        <v>0</v>
      </c>
      <c r="G353" s="112">
        <f t="shared" si="5"/>
        <v>0</v>
      </c>
    </row>
    <row r="354" spans="1:7" s="115" customFormat="1" ht="12">
      <c r="A354" s="225"/>
      <c r="B354" s="226"/>
      <c r="C354" s="144">
        <v>4120</v>
      </c>
      <c r="D354" s="158" t="s">
        <v>197</v>
      </c>
      <c r="E354" s="159">
        <v>245</v>
      </c>
      <c r="F354" s="111">
        <v>0</v>
      </c>
      <c r="G354" s="112">
        <f t="shared" si="5"/>
        <v>0</v>
      </c>
    </row>
    <row r="355" spans="1:7" s="115" customFormat="1" ht="12">
      <c r="A355" s="225"/>
      <c r="B355" s="226"/>
      <c r="C355" s="144">
        <v>4270</v>
      </c>
      <c r="D355" s="158" t="s">
        <v>200</v>
      </c>
      <c r="E355" s="159">
        <v>14527</v>
      </c>
      <c r="F355" s="111">
        <v>0</v>
      </c>
      <c r="G355" s="112">
        <f t="shared" si="5"/>
        <v>0</v>
      </c>
    </row>
    <row r="356" spans="1:7" s="115" customFormat="1" ht="12">
      <c r="A356" s="186"/>
      <c r="B356" s="231"/>
      <c r="C356" s="121">
        <v>4440</v>
      </c>
      <c r="D356" s="187" t="s">
        <v>207</v>
      </c>
      <c r="E356" s="25">
        <v>105648</v>
      </c>
      <c r="F356" s="111">
        <v>0</v>
      </c>
      <c r="G356" s="110">
        <f t="shared" si="5"/>
        <v>0</v>
      </c>
    </row>
    <row r="357" spans="1:7" s="118" customFormat="1" ht="15">
      <c r="A357" s="207">
        <v>803</v>
      </c>
      <c r="B357" s="177"/>
      <c r="C357" s="160"/>
      <c r="D357" s="241" t="s">
        <v>20</v>
      </c>
      <c r="E357" s="39">
        <v>32200</v>
      </c>
      <c r="F357" s="95">
        <f>F358</f>
        <v>23000</v>
      </c>
      <c r="G357" s="100">
        <f t="shared" si="5"/>
        <v>71.42857142857143</v>
      </c>
    </row>
    <row r="358" spans="1:7" s="113" customFormat="1" ht="12.75">
      <c r="A358" s="208"/>
      <c r="B358" s="218">
        <v>80309</v>
      </c>
      <c r="C358" s="148"/>
      <c r="D358" s="232" t="s">
        <v>121</v>
      </c>
      <c r="E358" s="152">
        <v>32200</v>
      </c>
      <c r="F358" s="96">
        <f>SUM(F359:F360)</f>
        <v>23000</v>
      </c>
      <c r="G358" s="94">
        <f t="shared" si="5"/>
        <v>71.42857142857143</v>
      </c>
    </row>
    <row r="359" spans="1:7" s="115" customFormat="1" ht="12">
      <c r="A359" s="210"/>
      <c r="B359" s="209"/>
      <c r="C359" s="130">
        <v>3218</v>
      </c>
      <c r="D359" s="161" t="s">
        <v>264</v>
      </c>
      <c r="E359" s="22">
        <v>24150</v>
      </c>
      <c r="F359" s="111">
        <v>17250</v>
      </c>
      <c r="G359" s="108">
        <f t="shared" si="5"/>
        <v>71.42857142857143</v>
      </c>
    </row>
    <row r="360" spans="1:7" s="115" customFormat="1" ht="12">
      <c r="A360" s="211"/>
      <c r="B360" s="211"/>
      <c r="C360" s="135">
        <v>3219</v>
      </c>
      <c r="D360" s="162" t="s">
        <v>264</v>
      </c>
      <c r="E360" s="25">
        <v>8050</v>
      </c>
      <c r="F360" s="111">
        <v>5750</v>
      </c>
      <c r="G360" s="110">
        <f t="shared" si="5"/>
        <v>71.42857142857143</v>
      </c>
    </row>
    <row r="361" spans="1:7" s="118" customFormat="1" ht="15">
      <c r="A361" s="228">
        <v>851</v>
      </c>
      <c r="B361" s="189"/>
      <c r="C361" s="122"/>
      <c r="D361" s="229" t="s">
        <v>10</v>
      </c>
      <c r="E361" s="55">
        <f>E362+E365+E368+E370</f>
        <v>1331435</v>
      </c>
      <c r="F361" s="95">
        <f>F362+F365+F368+F370</f>
        <v>632091.15</v>
      </c>
      <c r="G361" s="100">
        <f t="shared" si="5"/>
        <v>47.47442796681776</v>
      </c>
    </row>
    <row r="362" spans="1:7" s="113" customFormat="1" ht="12.75">
      <c r="A362" s="258"/>
      <c r="B362" s="193">
        <v>85111</v>
      </c>
      <c r="C362" s="123"/>
      <c r="D362" s="194" t="s">
        <v>265</v>
      </c>
      <c r="E362" s="8">
        <f>E363+E364</f>
        <v>334835</v>
      </c>
      <c r="F362" s="96">
        <f>SUM(F363:F364)</f>
        <v>225206.63</v>
      </c>
      <c r="G362" s="94">
        <f t="shared" si="5"/>
        <v>67.25898726238296</v>
      </c>
    </row>
    <row r="363" spans="1:7" s="115" customFormat="1" ht="36">
      <c r="A363" s="409"/>
      <c r="B363" s="233"/>
      <c r="C363" s="153">
        <v>6220</v>
      </c>
      <c r="D363" s="234" t="s">
        <v>266</v>
      </c>
      <c r="E363" s="69">
        <v>188275</v>
      </c>
      <c r="F363" s="109">
        <v>88275</v>
      </c>
      <c r="G363" s="101">
        <f t="shared" si="5"/>
        <v>46.886203691408845</v>
      </c>
    </row>
    <row r="364" spans="1:7" s="115" customFormat="1" ht="36">
      <c r="A364" s="410"/>
      <c r="B364" s="197"/>
      <c r="C364" s="124">
        <v>6229</v>
      </c>
      <c r="D364" s="157" t="s">
        <v>267</v>
      </c>
      <c r="E364" s="22">
        <v>146560</v>
      </c>
      <c r="F364" s="107">
        <v>136931.63</v>
      </c>
      <c r="G364" s="101">
        <f t="shared" si="5"/>
        <v>93.43042439956332</v>
      </c>
    </row>
    <row r="365" spans="1:7" ht="12.75">
      <c r="A365" s="180"/>
      <c r="B365" s="221">
        <v>85153</v>
      </c>
      <c r="C365" s="87"/>
      <c r="D365" s="183" t="s">
        <v>268</v>
      </c>
      <c r="E365" s="34">
        <v>1500</v>
      </c>
      <c r="F365" s="96">
        <f>SUM(F366:F367)</f>
        <v>0</v>
      </c>
      <c r="G365" s="94">
        <f t="shared" si="5"/>
        <v>0</v>
      </c>
    </row>
    <row r="366" spans="1:7" s="115" customFormat="1" ht="12">
      <c r="A366" s="225"/>
      <c r="B366" s="230"/>
      <c r="C366" s="147">
        <v>4210</v>
      </c>
      <c r="D366" s="227" t="s">
        <v>198</v>
      </c>
      <c r="E366" s="28">
        <v>500</v>
      </c>
      <c r="F366" s="111">
        <v>0</v>
      </c>
      <c r="G366" s="108">
        <f t="shared" si="5"/>
        <v>0</v>
      </c>
    </row>
    <row r="367" spans="1:7" s="115" customFormat="1" ht="12">
      <c r="A367" s="225"/>
      <c r="B367" s="205"/>
      <c r="C367" s="127">
        <v>4300</v>
      </c>
      <c r="D367" s="206" t="s">
        <v>189</v>
      </c>
      <c r="E367" s="17">
        <v>1000</v>
      </c>
      <c r="F367" s="111">
        <v>0</v>
      </c>
      <c r="G367" s="110">
        <f t="shared" si="5"/>
        <v>0</v>
      </c>
    </row>
    <row r="368" spans="1:7" s="113" customFormat="1" ht="38.25">
      <c r="A368" s="180"/>
      <c r="B368" s="193">
        <v>85156</v>
      </c>
      <c r="C368" s="125"/>
      <c r="D368" s="217" t="s">
        <v>269</v>
      </c>
      <c r="E368" s="14">
        <f>E369</f>
        <v>988000</v>
      </c>
      <c r="F368" s="96">
        <f>F369</f>
        <v>406884.52</v>
      </c>
      <c r="G368" s="94">
        <f t="shared" si="5"/>
        <v>41.18264372469636</v>
      </c>
    </row>
    <row r="369" spans="1:7" s="115" customFormat="1" ht="12">
      <c r="A369" s="225"/>
      <c r="B369" s="233"/>
      <c r="C369" s="127">
        <v>4130</v>
      </c>
      <c r="D369" s="216" t="s">
        <v>270</v>
      </c>
      <c r="E369" s="25">
        <v>988000</v>
      </c>
      <c r="F369" s="97">
        <v>406884.52</v>
      </c>
      <c r="G369" s="101">
        <f t="shared" si="5"/>
        <v>41.18264372469636</v>
      </c>
    </row>
    <row r="370" spans="1:7" ht="12.75">
      <c r="A370" s="180"/>
      <c r="B370" s="182">
        <v>85195</v>
      </c>
      <c r="C370" s="4"/>
      <c r="D370" s="183" t="s">
        <v>240</v>
      </c>
      <c r="E370" s="34">
        <v>7100</v>
      </c>
      <c r="F370" s="96">
        <f>SUM(F371:F373)</f>
        <v>0</v>
      </c>
      <c r="G370" s="94">
        <f t="shared" si="5"/>
        <v>0</v>
      </c>
    </row>
    <row r="371" spans="1:7" s="115" customFormat="1" ht="24">
      <c r="A371" s="225"/>
      <c r="B371" s="226"/>
      <c r="C371" s="124">
        <v>2820</v>
      </c>
      <c r="D371" s="157" t="s">
        <v>271</v>
      </c>
      <c r="E371" s="28">
        <v>5000</v>
      </c>
      <c r="F371" s="111">
        <v>0</v>
      </c>
      <c r="G371" s="108">
        <f t="shared" si="5"/>
        <v>0</v>
      </c>
    </row>
    <row r="372" spans="1:7" s="115" customFormat="1" ht="12">
      <c r="A372" s="225"/>
      <c r="B372" s="226"/>
      <c r="C372" s="132">
        <v>4210</v>
      </c>
      <c r="D372" s="163" t="s">
        <v>198</v>
      </c>
      <c r="E372" s="44">
        <v>1100</v>
      </c>
      <c r="F372" s="111">
        <v>0</v>
      </c>
      <c r="G372" s="112">
        <f t="shared" si="5"/>
        <v>0</v>
      </c>
    </row>
    <row r="373" spans="1:7" s="115" customFormat="1" ht="12">
      <c r="A373" s="225"/>
      <c r="B373" s="226"/>
      <c r="C373" s="135">
        <v>4230</v>
      </c>
      <c r="D373" s="162" t="s">
        <v>238</v>
      </c>
      <c r="E373" s="25">
        <v>1000</v>
      </c>
      <c r="F373" s="111">
        <v>0</v>
      </c>
      <c r="G373" s="110">
        <f t="shared" si="5"/>
        <v>0</v>
      </c>
    </row>
    <row r="374" spans="1:7" s="118" customFormat="1" ht="15">
      <c r="A374" s="207">
        <v>852</v>
      </c>
      <c r="B374" s="178"/>
      <c r="C374" s="122"/>
      <c r="D374" s="190" t="s">
        <v>272</v>
      </c>
      <c r="E374" s="6">
        <f>E375+E392+E415+E437+E443+E461</f>
        <v>2827769</v>
      </c>
      <c r="F374" s="95">
        <f>F375+F392+F415+F437+F443+F461</f>
        <v>1228705.6499999997</v>
      </c>
      <c r="G374" s="94">
        <f t="shared" si="5"/>
        <v>43.451415232290884</v>
      </c>
    </row>
    <row r="375" spans="1:7" ht="12.75">
      <c r="A375" s="197"/>
      <c r="B375" s="218">
        <v>85201</v>
      </c>
      <c r="C375" s="154"/>
      <c r="D375" s="156" t="s">
        <v>132</v>
      </c>
      <c r="E375" s="152">
        <v>375177</v>
      </c>
      <c r="F375" s="96">
        <f>SUM(F376:F391)</f>
        <v>151047.72000000003</v>
      </c>
      <c r="G375" s="94">
        <f t="shared" si="5"/>
        <v>40.260389096346536</v>
      </c>
    </row>
    <row r="376" spans="1:7" s="259" customFormat="1" ht="24" customHeight="1">
      <c r="A376" s="225"/>
      <c r="B376" s="224"/>
      <c r="C376" s="130">
        <v>2320</v>
      </c>
      <c r="D376" s="161" t="s">
        <v>273</v>
      </c>
      <c r="E376" s="22">
        <v>228505</v>
      </c>
      <c r="F376" s="111">
        <v>88341.75</v>
      </c>
      <c r="G376" s="108">
        <f t="shared" si="5"/>
        <v>38.66075140587733</v>
      </c>
    </row>
    <row r="377" spans="1:7" s="259" customFormat="1" ht="12">
      <c r="A377" s="225"/>
      <c r="B377" s="226"/>
      <c r="C377" s="132">
        <v>3110</v>
      </c>
      <c r="D377" s="163" t="s">
        <v>274</v>
      </c>
      <c r="E377" s="44">
        <v>66740</v>
      </c>
      <c r="F377" s="111">
        <v>27716.8</v>
      </c>
      <c r="G377" s="112">
        <f t="shared" si="5"/>
        <v>41.529517530716205</v>
      </c>
    </row>
    <row r="378" spans="1:7" s="259" customFormat="1" ht="12">
      <c r="A378" s="225"/>
      <c r="B378" s="226"/>
      <c r="C378" s="132">
        <v>4010</v>
      </c>
      <c r="D378" s="163" t="s">
        <v>194</v>
      </c>
      <c r="E378" s="44">
        <v>47185</v>
      </c>
      <c r="F378" s="111">
        <v>21331.42</v>
      </c>
      <c r="G378" s="112">
        <f t="shared" si="5"/>
        <v>45.208053406803</v>
      </c>
    </row>
    <row r="379" spans="1:7" s="259" customFormat="1" ht="12">
      <c r="A379" s="225"/>
      <c r="B379" s="226"/>
      <c r="C379" s="132">
        <v>4040</v>
      </c>
      <c r="D379" s="163" t="s">
        <v>195</v>
      </c>
      <c r="E379" s="44">
        <v>3973</v>
      </c>
      <c r="F379" s="111">
        <v>3973.1</v>
      </c>
      <c r="G379" s="112">
        <f t="shared" si="5"/>
        <v>100.00251698968034</v>
      </c>
    </row>
    <row r="380" spans="1:7" s="259" customFormat="1" ht="12">
      <c r="A380" s="225"/>
      <c r="B380" s="226"/>
      <c r="C380" s="132">
        <v>4110</v>
      </c>
      <c r="D380" s="163" t="s">
        <v>196</v>
      </c>
      <c r="E380" s="44">
        <v>9916</v>
      </c>
      <c r="F380" s="111">
        <v>4397.86</v>
      </c>
      <c r="G380" s="112">
        <f t="shared" si="5"/>
        <v>44.351149657119805</v>
      </c>
    </row>
    <row r="381" spans="1:7" s="259" customFormat="1" ht="12">
      <c r="A381" s="225"/>
      <c r="B381" s="226"/>
      <c r="C381" s="132">
        <v>4120</v>
      </c>
      <c r="D381" s="163" t="s">
        <v>197</v>
      </c>
      <c r="E381" s="44">
        <v>1151</v>
      </c>
      <c r="F381" s="111">
        <v>127</v>
      </c>
      <c r="G381" s="112">
        <f t="shared" si="5"/>
        <v>11.03388357949609</v>
      </c>
    </row>
    <row r="382" spans="1:7" s="259" customFormat="1" ht="12">
      <c r="A382" s="225"/>
      <c r="B382" s="226"/>
      <c r="C382" s="132">
        <v>4170</v>
      </c>
      <c r="D382" s="163" t="s">
        <v>217</v>
      </c>
      <c r="E382" s="44">
        <v>1900</v>
      </c>
      <c r="F382" s="111">
        <v>0</v>
      </c>
      <c r="G382" s="112">
        <f t="shared" si="5"/>
        <v>0</v>
      </c>
    </row>
    <row r="383" spans="1:7" s="259" customFormat="1" ht="12">
      <c r="A383" s="225"/>
      <c r="B383" s="226"/>
      <c r="C383" s="132">
        <v>4210</v>
      </c>
      <c r="D383" s="163" t="s">
        <v>198</v>
      </c>
      <c r="E383" s="44">
        <v>4106</v>
      </c>
      <c r="F383" s="111">
        <v>1253.92</v>
      </c>
      <c r="G383" s="112">
        <f t="shared" si="5"/>
        <v>30.538723818801756</v>
      </c>
    </row>
    <row r="384" spans="1:7" s="259" customFormat="1" ht="12">
      <c r="A384" s="225"/>
      <c r="B384" s="226"/>
      <c r="C384" s="132">
        <v>4230</v>
      </c>
      <c r="D384" s="163" t="s">
        <v>238</v>
      </c>
      <c r="E384" s="44">
        <v>400</v>
      </c>
      <c r="F384" s="111">
        <v>165.85</v>
      </c>
      <c r="G384" s="112">
        <f t="shared" si="5"/>
        <v>41.4625</v>
      </c>
    </row>
    <row r="385" spans="1:7" s="259" customFormat="1" ht="12">
      <c r="A385" s="225"/>
      <c r="B385" s="226"/>
      <c r="C385" s="132">
        <v>4260</v>
      </c>
      <c r="D385" s="163" t="s">
        <v>199</v>
      </c>
      <c r="E385" s="44">
        <v>4150</v>
      </c>
      <c r="F385" s="111">
        <v>1094.04</v>
      </c>
      <c r="G385" s="112">
        <f t="shared" si="5"/>
        <v>26.36240963855422</v>
      </c>
    </row>
    <row r="386" spans="1:7" s="259" customFormat="1" ht="12">
      <c r="A386" s="225"/>
      <c r="B386" s="226"/>
      <c r="C386" s="132">
        <v>4270</v>
      </c>
      <c r="D386" s="163" t="s">
        <v>200</v>
      </c>
      <c r="E386" s="44">
        <v>500</v>
      </c>
      <c r="F386" s="111">
        <v>0</v>
      </c>
      <c r="G386" s="112">
        <f t="shared" si="5"/>
        <v>0</v>
      </c>
    </row>
    <row r="387" spans="1:7" s="259" customFormat="1" ht="12">
      <c r="A387" s="225"/>
      <c r="B387" s="226"/>
      <c r="C387" s="132">
        <v>4300</v>
      </c>
      <c r="D387" s="163" t="s">
        <v>189</v>
      </c>
      <c r="E387" s="44">
        <v>1576</v>
      </c>
      <c r="F387" s="111">
        <v>2314.91</v>
      </c>
      <c r="G387" s="112">
        <f t="shared" si="5"/>
        <v>146.88515228426397</v>
      </c>
    </row>
    <row r="388" spans="1:7" s="259" customFormat="1" ht="24">
      <c r="A388" s="225"/>
      <c r="B388" s="226"/>
      <c r="C388" s="132">
        <v>4360</v>
      </c>
      <c r="D388" s="163" t="s">
        <v>203</v>
      </c>
      <c r="E388" s="44">
        <v>60</v>
      </c>
      <c r="F388" s="111">
        <v>60</v>
      </c>
      <c r="G388" s="112">
        <f t="shared" si="5"/>
        <v>100</v>
      </c>
    </row>
    <row r="389" spans="1:7" s="259" customFormat="1" ht="24">
      <c r="A389" s="225"/>
      <c r="B389" s="226"/>
      <c r="C389" s="132">
        <v>4370</v>
      </c>
      <c r="D389" s="163" t="s">
        <v>204</v>
      </c>
      <c r="E389" s="44">
        <v>740</v>
      </c>
      <c r="F389" s="111">
        <v>271.07</v>
      </c>
      <c r="G389" s="112">
        <f t="shared" si="5"/>
        <v>36.63108108108108</v>
      </c>
    </row>
    <row r="390" spans="1:7" s="259" customFormat="1" ht="12">
      <c r="A390" s="225"/>
      <c r="B390" s="226"/>
      <c r="C390" s="132">
        <v>4430</v>
      </c>
      <c r="D390" s="163" t="s">
        <v>206</v>
      </c>
      <c r="E390" s="44">
        <v>200</v>
      </c>
      <c r="F390" s="111">
        <v>0</v>
      </c>
      <c r="G390" s="112">
        <f t="shared" si="5"/>
        <v>0</v>
      </c>
    </row>
    <row r="391" spans="1:7" s="259" customFormat="1" ht="12">
      <c r="A391" s="225"/>
      <c r="B391" s="231"/>
      <c r="C391" s="135">
        <v>4440</v>
      </c>
      <c r="D391" s="162" t="s">
        <v>207</v>
      </c>
      <c r="E391" s="25">
        <v>1975</v>
      </c>
      <c r="F391" s="111">
        <v>0</v>
      </c>
      <c r="G391" s="110">
        <f t="shared" si="5"/>
        <v>0</v>
      </c>
    </row>
    <row r="392" spans="1:7" ht="12.75">
      <c r="A392" s="180"/>
      <c r="B392" s="242">
        <v>85202</v>
      </c>
      <c r="C392" s="164"/>
      <c r="D392" s="243" t="s">
        <v>135</v>
      </c>
      <c r="E392" s="165">
        <f>SUM(E393:E414)</f>
        <v>645810</v>
      </c>
      <c r="F392" s="96">
        <f>SUM(F393:F414)</f>
        <v>305631.87999999995</v>
      </c>
      <c r="G392" s="94">
        <f t="shared" si="5"/>
        <v>47.32535575478855</v>
      </c>
    </row>
    <row r="393" spans="1:7" s="115" customFormat="1" ht="12">
      <c r="A393" s="225"/>
      <c r="B393" s="411"/>
      <c r="C393" s="412">
        <v>4010</v>
      </c>
      <c r="D393" s="413" t="s">
        <v>194</v>
      </c>
      <c r="E393" s="92">
        <v>325811</v>
      </c>
      <c r="F393" s="111">
        <v>140857.53</v>
      </c>
      <c r="G393" s="108">
        <f t="shared" si="5"/>
        <v>43.232895758583965</v>
      </c>
    </row>
    <row r="394" spans="1:7" s="115" customFormat="1" ht="12">
      <c r="A394" s="225"/>
      <c r="B394" s="226"/>
      <c r="C394" s="132">
        <v>4040</v>
      </c>
      <c r="D394" s="163" t="s">
        <v>195</v>
      </c>
      <c r="E394" s="44">
        <v>27694</v>
      </c>
      <c r="F394" s="111">
        <v>21155.52</v>
      </c>
      <c r="G394" s="112">
        <f t="shared" si="5"/>
        <v>76.39026503935871</v>
      </c>
    </row>
    <row r="395" spans="1:7" s="115" customFormat="1" ht="12">
      <c r="A395" s="225"/>
      <c r="B395" s="226"/>
      <c r="C395" s="132">
        <v>4110</v>
      </c>
      <c r="D395" s="163" t="s">
        <v>196</v>
      </c>
      <c r="E395" s="44">
        <v>61651</v>
      </c>
      <c r="F395" s="111">
        <v>24360.36</v>
      </c>
      <c r="G395" s="112">
        <f t="shared" si="5"/>
        <v>39.513325006893645</v>
      </c>
    </row>
    <row r="396" spans="1:7" s="115" customFormat="1" ht="12">
      <c r="A396" s="225"/>
      <c r="B396" s="226"/>
      <c r="C396" s="132">
        <v>4120</v>
      </c>
      <c r="D396" s="163" t="s">
        <v>197</v>
      </c>
      <c r="E396" s="44">
        <v>8661</v>
      </c>
      <c r="F396" s="111">
        <v>3704.88</v>
      </c>
      <c r="G396" s="112">
        <f t="shared" si="5"/>
        <v>42.77658468998961</v>
      </c>
    </row>
    <row r="397" spans="1:7" s="115" customFormat="1" ht="12">
      <c r="A397" s="225"/>
      <c r="B397" s="226"/>
      <c r="C397" s="132">
        <v>4170</v>
      </c>
      <c r="D397" s="163" t="s">
        <v>239</v>
      </c>
      <c r="E397" s="44">
        <v>3518</v>
      </c>
      <c r="F397" s="111">
        <v>3517.92</v>
      </c>
      <c r="G397" s="112">
        <f t="shared" si="5"/>
        <v>99.99772598067084</v>
      </c>
    </row>
    <row r="398" spans="1:7" s="115" customFormat="1" ht="12">
      <c r="A398" s="225"/>
      <c r="B398" s="226"/>
      <c r="C398" s="132">
        <v>4210</v>
      </c>
      <c r="D398" s="163" t="s">
        <v>198</v>
      </c>
      <c r="E398" s="44">
        <v>63660</v>
      </c>
      <c r="F398" s="111">
        <v>32547.85</v>
      </c>
      <c r="G398" s="112">
        <f aca="true" t="shared" si="6" ref="G398:G461">F398/E398*100</f>
        <v>51.12763116556708</v>
      </c>
    </row>
    <row r="399" spans="1:7" s="115" customFormat="1" ht="12">
      <c r="A399" s="225"/>
      <c r="B399" s="226"/>
      <c r="C399" s="132">
        <v>4220</v>
      </c>
      <c r="D399" s="163" t="s">
        <v>275</v>
      </c>
      <c r="E399" s="44">
        <v>65700</v>
      </c>
      <c r="F399" s="111">
        <v>33189.4</v>
      </c>
      <c r="G399" s="112">
        <f t="shared" si="6"/>
        <v>50.516590563165906</v>
      </c>
    </row>
    <row r="400" spans="1:7" s="115" customFormat="1" ht="12">
      <c r="A400" s="225"/>
      <c r="B400" s="226"/>
      <c r="C400" s="132">
        <v>4230</v>
      </c>
      <c r="D400" s="163" t="s">
        <v>238</v>
      </c>
      <c r="E400" s="44">
        <v>14400</v>
      </c>
      <c r="F400" s="111">
        <v>7455.78</v>
      </c>
      <c r="G400" s="112">
        <f t="shared" si="6"/>
        <v>51.776250000000005</v>
      </c>
    </row>
    <row r="401" spans="1:7" s="115" customFormat="1" ht="12">
      <c r="A401" s="225"/>
      <c r="B401" s="226"/>
      <c r="C401" s="132">
        <v>4260</v>
      </c>
      <c r="D401" s="163" t="s">
        <v>199</v>
      </c>
      <c r="E401" s="44">
        <v>28200</v>
      </c>
      <c r="F401" s="111">
        <v>16029.29</v>
      </c>
      <c r="G401" s="112">
        <f t="shared" si="6"/>
        <v>56.841453900709226</v>
      </c>
    </row>
    <row r="402" spans="1:7" s="115" customFormat="1" ht="12">
      <c r="A402" s="225"/>
      <c r="B402" s="226"/>
      <c r="C402" s="132">
        <v>4270</v>
      </c>
      <c r="D402" s="163" t="s">
        <v>200</v>
      </c>
      <c r="E402" s="44">
        <v>1000</v>
      </c>
      <c r="F402" s="111">
        <v>633</v>
      </c>
      <c r="G402" s="112">
        <f t="shared" si="6"/>
        <v>63.3</v>
      </c>
    </row>
    <row r="403" spans="1:7" s="115" customFormat="1" ht="12">
      <c r="A403" s="225"/>
      <c r="B403" s="226"/>
      <c r="C403" s="132">
        <v>4280</v>
      </c>
      <c r="D403" s="163" t="s">
        <v>201</v>
      </c>
      <c r="E403" s="44">
        <v>1202</v>
      </c>
      <c r="F403" s="111">
        <v>1134</v>
      </c>
      <c r="G403" s="112">
        <f t="shared" si="6"/>
        <v>94.34276206322795</v>
      </c>
    </row>
    <row r="404" spans="1:7" s="115" customFormat="1" ht="12">
      <c r="A404" s="225"/>
      <c r="B404" s="226"/>
      <c r="C404" s="132">
        <v>4300</v>
      </c>
      <c r="D404" s="163" t="s">
        <v>189</v>
      </c>
      <c r="E404" s="44">
        <v>8966</v>
      </c>
      <c r="F404" s="111">
        <v>5080.04</v>
      </c>
      <c r="G404" s="112">
        <f t="shared" si="6"/>
        <v>56.658933749721164</v>
      </c>
    </row>
    <row r="405" spans="1:7" s="115" customFormat="1" ht="24">
      <c r="A405" s="225"/>
      <c r="B405" s="226"/>
      <c r="C405" s="132">
        <v>4360</v>
      </c>
      <c r="D405" s="163" t="s">
        <v>203</v>
      </c>
      <c r="E405" s="44">
        <v>960</v>
      </c>
      <c r="F405" s="111">
        <v>689.22</v>
      </c>
      <c r="G405" s="112">
        <f t="shared" si="6"/>
        <v>71.79375</v>
      </c>
    </row>
    <row r="406" spans="1:7" s="115" customFormat="1" ht="24">
      <c r="A406" s="225"/>
      <c r="B406" s="226"/>
      <c r="C406" s="132">
        <v>4370</v>
      </c>
      <c r="D406" s="163" t="s">
        <v>204</v>
      </c>
      <c r="E406" s="44">
        <v>6000</v>
      </c>
      <c r="F406" s="111">
        <v>3078.69</v>
      </c>
      <c r="G406" s="112">
        <f t="shared" si="6"/>
        <v>51.311499999999995</v>
      </c>
    </row>
    <row r="407" spans="1:7" s="115" customFormat="1" ht="12">
      <c r="A407" s="225"/>
      <c r="B407" s="226"/>
      <c r="C407" s="132">
        <v>4410</v>
      </c>
      <c r="D407" s="163" t="s">
        <v>205</v>
      </c>
      <c r="E407" s="44">
        <v>600</v>
      </c>
      <c r="F407" s="111">
        <v>0</v>
      </c>
      <c r="G407" s="112">
        <f t="shared" si="6"/>
        <v>0</v>
      </c>
    </row>
    <row r="408" spans="1:7" s="115" customFormat="1" ht="12">
      <c r="A408" s="225"/>
      <c r="B408" s="226"/>
      <c r="C408" s="132">
        <v>4430</v>
      </c>
      <c r="D408" s="163" t="s">
        <v>206</v>
      </c>
      <c r="E408" s="44">
        <v>4500</v>
      </c>
      <c r="F408" s="111">
        <v>4049</v>
      </c>
      <c r="G408" s="112">
        <f t="shared" si="6"/>
        <v>89.97777777777777</v>
      </c>
    </row>
    <row r="409" spans="1:7" s="115" customFormat="1" ht="12">
      <c r="A409" s="225"/>
      <c r="B409" s="226"/>
      <c r="C409" s="132">
        <v>4440</v>
      </c>
      <c r="D409" s="163" t="s">
        <v>207</v>
      </c>
      <c r="E409" s="44">
        <v>13757</v>
      </c>
      <c r="F409" s="111">
        <v>3400</v>
      </c>
      <c r="G409" s="112">
        <f t="shared" si="6"/>
        <v>24.71469070291488</v>
      </c>
    </row>
    <row r="410" spans="1:7" s="115" customFormat="1" ht="12">
      <c r="A410" s="225"/>
      <c r="B410" s="226"/>
      <c r="C410" s="132">
        <v>4480</v>
      </c>
      <c r="D410" s="163" t="s">
        <v>208</v>
      </c>
      <c r="E410" s="44">
        <v>6462</v>
      </c>
      <c r="F410" s="111">
        <v>3456</v>
      </c>
      <c r="G410" s="112">
        <f t="shared" si="6"/>
        <v>53.48189415041783</v>
      </c>
    </row>
    <row r="411" spans="1:7" s="115" customFormat="1" ht="12">
      <c r="A411" s="225"/>
      <c r="B411" s="226"/>
      <c r="C411" s="132">
        <v>4520</v>
      </c>
      <c r="D411" s="163" t="s">
        <v>276</v>
      </c>
      <c r="E411" s="133">
        <v>268</v>
      </c>
      <c r="F411" s="111">
        <v>268.4</v>
      </c>
      <c r="G411" s="112">
        <f t="shared" si="6"/>
        <v>100.14925373134326</v>
      </c>
    </row>
    <row r="412" spans="1:7" s="115" customFormat="1" ht="24">
      <c r="A412" s="225"/>
      <c r="B412" s="230"/>
      <c r="C412" s="144">
        <v>4700</v>
      </c>
      <c r="D412" s="158" t="s">
        <v>210</v>
      </c>
      <c r="E412" s="28">
        <v>1100</v>
      </c>
      <c r="F412" s="111">
        <v>1025</v>
      </c>
      <c r="G412" s="112">
        <f t="shared" si="6"/>
        <v>93.18181818181817</v>
      </c>
    </row>
    <row r="413" spans="1:7" s="115" customFormat="1" ht="24">
      <c r="A413" s="186"/>
      <c r="B413" s="231"/>
      <c r="C413" s="121">
        <v>4740</v>
      </c>
      <c r="D413" s="216" t="s">
        <v>223</v>
      </c>
      <c r="E413" s="17">
        <v>500</v>
      </c>
      <c r="F413" s="109">
        <v>0</v>
      </c>
      <c r="G413" s="110">
        <f t="shared" si="6"/>
        <v>0</v>
      </c>
    </row>
    <row r="414" spans="1:7" s="115" customFormat="1" ht="13.5" customHeight="1">
      <c r="A414" s="197"/>
      <c r="B414" s="396"/>
      <c r="C414" s="153">
        <v>4750</v>
      </c>
      <c r="D414" s="223" t="s">
        <v>212</v>
      </c>
      <c r="E414" s="69">
        <v>1200</v>
      </c>
      <c r="F414" s="107">
        <v>0</v>
      </c>
      <c r="G414" s="101">
        <f t="shared" si="6"/>
        <v>0</v>
      </c>
    </row>
    <row r="415" spans="1:7" ht="12.75">
      <c r="A415" s="180"/>
      <c r="B415" s="202">
        <v>85203</v>
      </c>
      <c r="C415" s="125"/>
      <c r="D415" s="217" t="s">
        <v>139</v>
      </c>
      <c r="E415" s="14">
        <v>306000</v>
      </c>
      <c r="F415" s="96">
        <f>SUM(F416:F436)</f>
        <v>98168.31999999999</v>
      </c>
      <c r="G415" s="94">
        <f t="shared" si="6"/>
        <v>32.08115032679738</v>
      </c>
    </row>
    <row r="416" spans="1:7" s="115" customFormat="1" ht="12">
      <c r="A416" s="225"/>
      <c r="B416" s="230"/>
      <c r="C416" s="147">
        <v>3020</v>
      </c>
      <c r="D416" s="227" t="s">
        <v>277</v>
      </c>
      <c r="E416" s="28">
        <v>600</v>
      </c>
      <c r="F416" s="111">
        <v>0</v>
      </c>
      <c r="G416" s="108">
        <f t="shared" si="6"/>
        <v>0</v>
      </c>
    </row>
    <row r="417" spans="1:7" s="115" customFormat="1" ht="12">
      <c r="A417" s="225"/>
      <c r="B417" s="230"/>
      <c r="C417" s="147">
        <v>4010</v>
      </c>
      <c r="D417" s="227" t="s">
        <v>278</v>
      </c>
      <c r="E417" s="28">
        <v>101100</v>
      </c>
      <c r="F417" s="111">
        <v>45537.36</v>
      </c>
      <c r="G417" s="112">
        <f t="shared" si="6"/>
        <v>45.04189910979228</v>
      </c>
    </row>
    <row r="418" spans="1:7" s="115" customFormat="1" ht="12">
      <c r="A418" s="225"/>
      <c r="B418" s="230"/>
      <c r="C418" s="147">
        <v>4110</v>
      </c>
      <c r="D418" s="227" t="s">
        <v>279</v>
      </c>
      <c r="E418" s="28">
        <v>17632</v>
      </c>
      <c r="F418" s="111">
        <v>6980.5</v>
      </c>
      <c r="G418" s="112">
        <f t="shared" si="6"/>
        <v>39.589950090744104</v>
      </c>
    </row>
    <row r="419" spans="1:7" s="115" customFormat="1" ht="12">
      <c r="A419" s="225"/>
      <c r="B419" s="230"/>
      <c r="C419" s="147">
        <v>4120</v>
      </c>
      <c r="D419" s="227" t="s">
        <v>280</v>
      </c>
      <c r="E419" s="28">
        <v>2477</v>
      </c>
      <c r="F419" s="111">
        <v>946.98</v>
      </c>
      <c r="G419" s="112">
        <f t="shared" si="6"/>
        <v>38.23092450545014</v>
      </c>
    </row>
    <row r="420" spans="1:7" s="115" customFormat="1" ht="12">
      <c r="A420" s="225"/>
      <c r="B420" s="230"/>
      <c r="C420" s="147">
        <v>4170</v>
      </c>
      <c r="D420" s="227" t="s">
        <v>239</v>
      </c>
      <c r="E420" s="28">
        <v>32400</v>
      </c>
      <c r="F420" s="111">
        <v>8717</v>
      </c>
      <c r="G420" s="112">
        <f t="shared" si="6"/>
        <v>26.904320987654323</v>
      </c>
    </row>
    <row r="421" spans="1:7" s="115" customFormat="1" ht="12">
      <c r="A421" s="225"/>
      <c r="B421" s="230"/>
      <c r="C421" s="147">
        <v>4210</v>
      </c>
      <c r="D421" s="227" t="s">
        <v>281</v>
      </c>
      <c r="E421" s="28">
        <v>40800</v>
      </c>
      <c r="F421" s="111">
        <v>16044.77</v>
      </c>
      <c r="G421" s="112">
        <f t="shared" si="6"/>
        <v>39.32541666666667</v>
      </c>
    </row>
    <row r="422" spans="1:7" s="115" customFormat="1" ht="12">
      <c r="A422" s="225"/>
      <c r="B422" s="230"/>
      <c r="C422" s="147">
        <v>4220</v>
      </c>
      <c r="D422" s="227" t="s">
        <v>282</v>
      </c>
      <c r="E422" s="28">
        <v>27487</v>
      </c>
      <c r="F422" s="111">
        <v>4666.04</v>
      </c>
      <c r="G422" s="112">
        <f t="shared" si="6"/>
        <v>16.97544293666097</v>
      </c>
    </row>
    <row r="423" spans="1:7" s="115" customFormat="1" ht="12">
      <c r="A423" s="225"/>
      <c r="B423" s="230"/>
      <c r="C423" s="147">
        <v>4230</v>
      </c>
      <c r="D423" s="227" t="s">
        <v>283</v>
      </c>
      <c r="E423" s="28">
        <v>1200</v>
      </c>
      <c r="F423" s="111">
        <v>125.5</v>
      </c>
      <c r="G423" s="112">
        <f t="shared" si="6"/>
        <v>10.458333333333334</v>
      </c>
    </row>
    <row r="424" spans="1:7" s="115" customFormat="1" ht="12">
      <c r="A424" s="225"/>
      <c r="B424" s="230"/>
      <c r="C424" s="147">
        <v>4240</v>
      </c>
      <c r="D424" s="227" t="s">
        <v>259</v>
      </c>
      <c r="E424" s="28">
        <v>1500</v>
      </c>
      <c r="F424" s="111">
        <v>0</v>
      </c>
      <c r="G424" s="112">
        <f t="shared" si="6"/>
        <v>0</v>
      </c>
    </row>
    <row r="425" spans="1:7" s="115" customFormat="1" ht="12">
      <c r="A425" s="225"/>
      <c r="B425" s="230"/>
      <c r="C425" s="147">
        <v>4260</v>
      </c>
      <c r="D425" s="227" t="s">
        <v>284</v>
      </c>
      <c r="E425" s="28">
        <v>42000</v>
      </c>
      <c r="F425" s="111">
        <v>6844.11</v>
      </c>
      <c r="G425" s="112">
        <f t="shared" si="6"/>
        <v>16.2955</v>
      </c>
    </row>
    <row r="426" spans="1:7" s="115" customFormat="1" ht="12">
      <c r="A426" s="225"/>
      <c r="B426" s="230"/>
      <c r="C426" s="147">
        <v>4270</v>
      </c>
      <c r="D426" s="227" t="s">
        <v>248</v>
      </c>
      <c r="E426" s="28">
        <v>3000</v>
      </c>
      <c r="F426" s="111">
        <v>0</v>
      </c>
      <c r="G426" s="112">
        <f t="shared" si="6"/>
        <v>0</v>
      </c>
    </row>
    <row r="427" spans="1:7" s="115" customFormat="1" ht="12">
      <c r="A427" s="225"/>
      <c r="B427" s="230"/>
      <c r="C427" s="147">
        <v>4300</v>
      </c>
      <c r="D427" s="227" t="s">
        <v>215</v>
      </c>
      <c r="E427" s="28">
        <v>4780</v>
      </c>
      <c r="F427" s="111">
        <v>1847.47</v>
      </c>
      <c r="G427" s="112">
        <f t="shared" si="6"/>
        <v>38.65</v>
      </c>
    </row>
    <row r="428" spans="1:7" s="115" customFormat="1" ht="12">
      <c r="A428" s="225"/>
      <c r="B428" s="230"/>
      <c r="C428" s="147">
        <v>4350</v>
      </c>
      <c r="D428" s="227" t="s">
        <v>249</v>
      </c>
      <c r="E428" s="28">
        <v>936</v>
      </c>
      <c r="F428" s="111">
        <v>407.88</v>
      </c>
      <c r="G428" s="112">
        <f t="shared" si="6"/>
        <v>43.57692307692307</v>
      </c>
    </row>
    <row r="429" spans="1:7" s="115" customFormat="1" ht="24">
      <c r="A429" s="225"/>
      <c r="B429" s="230"/>
      <c r="C429" s="147">
        <v>4360</v>
      </c>
      <c r="D429" s="227" t="s">
        <v>203</v>
      </c>
      <c r="E429" s="28">
        <v>720</v>
      </c>
      <c r="F429" s="111">
        <v>720</v>
      </c>
      <c r="G429" s="112">
        <f t="shared" si="6"/>
        <v>100</v>
      </c>
    </row>
    <row r="430" spans="1:7" s="115" customFormat="1" ht="24">
      <c r="A430" s="225"/>
      <c r="B430" s="230"/>
      <c r="C430" s="147">
        <v>4370</v>
      </c>
      <c r="D430" s="227" t="s">
        <v>204</v>
      </c>
      <c r="E430" s="28">
        <v>3000</v>
      </c>
      <c r="F430" s="111">
        <v>1220.7</v>
      </c>
      <c r="G430" s="112">
        <f t="shared" si="6"/>
        <v>40.690000000000005</v>
      </c>
    </row>
    <row r="431" spans="1:7" s="115" customFormat="1" ht="12">
      <c r="A431" s="225"/>
      <c r="B431" s="230"/>
      <c r="C431" s="147">
        <v>4410</v>
      </c>
      <c r="D431" s="227" t="s">
        <v>255</v>
      </c>
      <c r="E431" s="28">
        <v>300</v>
      </c>
      <c r="F431" s="111">
        <v>300</v>
      </c>
      <c r="G431" s="112">
        <f t="shared" si="6"/>
        <v>100</v>
      </c>
    </row>
    <row r="432" spans="1:7" s="115" customFormat="1" ht="12">
      <c r="A432" s="225"/>
      <c r="B432" s="230"/>
      <c r="C432" s="147">
        <v>4430</v>
      </c>
      <c r="D432" s="227" t="s">
        <v>285</v>
      </c>
      <c r="E432" s="28">
        <v>4600</v>
      </c>
      <c r="F432" s="111">
        <v>0</v>
      </c>
      <c r="G432" s="112">
        <f t="shared" si="6"/>
        <v>0</v>
      </c>
    </row>
    <row r="433" spans="1:7" s="115" customFormat="1" ht="12">
      <c r="A433" s="225"/>
      <c r="B433" s="230"/>
      <c r="C433" s="147">
        <v>4440</v>
      </c>
      <c r="D433" s="227" t="s">
        <v>286</v>
      </c>
      <c r="E433" s="28">
        <v>4968</v>
      </c>
      <c r="F433" s="111">
        <v>3726</v>
      </c>
      <c r="G433" s="112">
        <f t="shared" si="6"/>
        <v>75</v>
      </c>
    </row>
    <row r="434" spans="1:7" s="115" customFormat="1" ht="24">
      <c r="A434" s="225"/>
      <c r="B434" s="230"/>
      <c r="C434" s="144">
        <v>4700</v>
      </c>
      <c r="D434" s="158" t="s">
        <v>210</v>
      </c>
      <c r="E434" s="28">
        <v>500</v>
      </c>
      <c r="F434" s="111">
        <v>0</v>
      </c>
      <c r="G434" s="112">
        <f t="shared" si="6"/>
        <v>0</v>
      </c>
    </row>
    <row r="435" spans="1:7" s="115" customFormat="1" ht="24">
      <c r="A435" s="225"/>
      <c r="B435" s="226"/>
      <c r="C435" s="144">
        <v>4740</v>
      </c>
      <c r="D435" s="158" t="s">
        <v>223</v>
      </c>
      <c r="E435" s="28">
        <v>1000</v>
      </c>
      <c r="F435" s="111">
        <v>84.01</v>
      </c>
      <c r="G435" s="110">
        <f t="shared" si="6"/>
        <v>8.401</v>
      </c>
    </row>
    <row r="436" spans="1:7" s="115" customFormat="1" ht="12.75" customHeight="1">
      <c r="A436" s="225"/>
      <c r="B436" s="225"/>
      <c r="C436" s="144">
        <v>4750</v>
      </c>
      <c r="D436" s="158" t="s">
        <v>212</v>
      </c>
      <c r="E436" s="44">
        <v>15000</v>
      </c>
      <c r="F436" s="111">
        <v>0</v>
      </c>
      <c r="G436" s="101">
        <f t="shared" si="6"/>
        <v>0</v>
      </c>
    </row>
    <row r="437" spans="1:7" ht="15.75">
      <c r="A437" s="213"/>
      <c r="B437" s="221">
        <v>85204</v>
      </c>
      <c r="C437" s="4"/>
      <c r="D437" s="215" t="s">
        <v>142</v>
      </c>
      <c r="E437" s="64">
        <f>SUM(E438:E442)</f>
        <v>1173006</v>
      </c>
      <c r="F437" s="96">
        <f>SUM(F438:F442)</f>
        <v>509707.6299999999</v>
      </c>
      <c r="G437" s="94">
        <f t="shared" si="6"/>
        <v>43.45311362431223</v>
      </c>
    </row>
    <row r="438" spans="1:7" s="115" customFormat="1" ht="35.25" customHeight="1">
      <c r="A438" s="225"/>
      <c r="B438" s="224"/>
      <c r="C438" s="130">
        <v>2320</v>
      </c>
      <c r="D438" s="161" t="s">
        <v>273</v>
      </c>
      <c r="E438" s="22">
        <v>75806</v>
      </c>
      <c r="F438" s="111">
        <v>31682.97</v>
      </c>
      <c r="G438" s="108">
        <f t="shared" si="6"/>
        <v>41.79480516054138</v>
      </c>
    </row>
    <row r="439" spans="1:7" s="115" customFormat="1" ht="12">
      <c r="A439" s="225"/>
      <c r="B439" s="226"/>
      <c r="C439" s="132">
        <v>3110</v>
      </c>
      <c r="D439" s="163" t="s">
        <v>274</v>
      </c>
      <c r="E439" s="44">
        <v>1003352</v>
      </c>
      <c r="F439" s="111">
        <v>435601.23</v>
      </c>
      <c r="G439" s="112">
        <f t="shared" si="6"/>
        <v>43.41459726995112</v>
      </c>
    </row>
    <row r="440" spans="1:7" s="115" customFormat="1" ht="12">
      <c r="A440" s="225"/>
      <c r="B440" s="226"/>
      <c r="C440" s="132">
        <v>4110</v>
      </c>
      <c r="D440" s="163" t="s">
        <v>196</v>
      </c>
      <c r="E440" s="44">
        <v>12855</v>
      </c>
      <c r="F440" s="111">
        <v>5332.6</v>
      </c>
      <c r="G440" s="112">
        <f t="shared" si="6"/>
        <v>41.4826915597044</v>
      </c>
    </row>
    <row r="441" spans="1:7" s="115" customFormat="1" ht="12">
      <c r="A441" s="225"/>
      <c r="B441" s="226"/>
      <c r="C441" s="132">
        <v>4120</v>
      </c>
      <c r="D441" s="163" t="s">
        <v>197</v>
      </c>
      <c r="E441" s="44">
        <v>1937</v>
      </c>
      <c r="F441" s="111">
        <v>782.79</v>
      </c>
      <c r="G441" s="112">
        <f t="shared" si="6"/>
        <v>40.412493546721734</v>
      </c>
    </row>
    <row r="442" spans="1:7" s="115" customFormat="1" ht="12">
      <c r="A442" s="225"/>
      <c r="B442" s="231"/>
      <c r="C442" s="135">
        <v>4170</v>
      </c>
      <c r="D442" s="162" t="s">
        <v>217</v>
      </c>
      <c r="E442" s="25">
        <v>79056</v>
      </c>
      <c r="F442" s="111">
        <v>36308.04</v>
      </c>
      <c r="G442" s="110">
        <f t="shared" si="6"/>
        <v>45.92698846387371</v>
      </c>
    </row>
    <row r="443" spans="1:7" ht="12.75">
      <c r="A443" s="180"/>
      <c r="B443" s="193">
        <v>85218</v>
      </c>
      <c r="C443" s="123"/>
      <c r="D443" s="194" t="s">
        <v>144</v>
      </c>
      <c r="E443" s="51">
        <f>SUM(E444:E460)</f>
        <v>252873</v>
      </c>
      <c r="F443" s="96">
        <f>SUM(F444:F460)</f>
        <v>124196.91</v>
      </c>
      <c r="G443" s="94">
        <f t="shared" si="6"/>
        <v>49.114341981943504</v>
      </c>
    </row>
    <row r="444" spans="1:7" s="115" customFormat="1" ht="12">
      <c r="A444" s="225"/>
      <c r="B444" s="224"/>
      <c r="C444" s="130">
        <v>3020</v>
      </c>
      <c r="D444" s="161" t="s">
        <v>193</v>
      </c>
      <c r="E444" s="22">
        <v>400</v>
      </c>
      <c r="F444" s="111">
        <v>50.18</v>
      </c>
      <c r="G444" s="108">
        <f t="shared" si="6"/>
        <v>12.545</v>
      </c>
    </row>
    <row r="445" spans="1:7" s="115" customFormat="1" ht="12">
      <c r="A445" s="225"/>
      <c r="B445" s="226"/>
      <c r="C445" s="132">
        <v>4010</v>
      </c>
      <c r="D445" s="163" t="s">
        <v>278</v>
      </c>
      <c r="E445" s="44">
        <v>173852</v>
      </c>
      <c r="F445" s="111">
        <v>88212.07</v>
      </c>
      <c r="G445" s="112">
        <f t="shared" si="6"/>
        <v>50.73974990221568</v>
      </c>
    </row>
    <row r="446" spans="1:7" s="115" customFormat="1" ht="12">
      <c r="A446" s="225"/>
      <c r="B446" s="226"/>
      <c r="C446" s="132">
        <v>4040</v>
      </c>
      <c r="D446" s="163" t="s">
        <v>195</v>
      </c>
      <c r="E446" s="44">
        <v>12266</v>
      </c>
      <c r="F446" s="111">
        <v>12265.6</v>
      </c>
      <c r="G446" s="112">
        <f t="shared" si="6"/>
        <v>99.99673895320397</v>
      </c>
    </row>
    <row r="447" spans="1:7" s="115" customFormat="1" ht="12">
      <c r="A447" s="225"/>
      <c r="B447" s="226"/>
      <c r="C447" s="132">
        <v>4110</v>
      </c>
      <c r="D447" s="163" t="s">
        <v>196</v>
      </c>
      <c r="E447" s="44">
        <v>29063</v>
      </c>
      <c r="F447" s="111">
        <v>10352.25</v>
      </c>
      <c r="G447" s="112">
        <f t="shared" si="6"/>
        <v>35.62003234352957</v>
      </c>
    </row>
    <row r="448" spans="1:7" s="115" customFormat="1" ht="12">
      <c r="A448" s="225"/>
      <c r="B448" s="226"/>
      <c r="C448" s="132">
        <v>4120</v>
      </c>
      <c r="D448" s="163" t="s">
        <v>197</v>
      </c>
      <c r="E448" s="44">
        <v>4547</v>
      </c>
      <c r="F448" s="111">
        <v>2003.84</v>
      </c>
      <c r="G448" s="112">
        <f t="shared" si="6"/>
        <v>44.06949637123378</v>
      </c>
    </row>
    <row r="449" spans="1:7" s="115" customFormat="1" ht="12">
      <c r="A449" s="225"/>
      <c r="B449" s="226"/>
      <c r="C449" s="132">
        <v>4210</v>
      </c>
      <c r="D449" s="163" t="s">
        <v>198</v>
      </c>
      <c r="E449" s="44">
        <v>4800</v>
      </c>
      <c r="F449" s="111">
        <v>3463.32</v>
      </c>
      <c r="G449" s="112">
        <f t="shared" si="6"/>
        <v>72.1525</v>
      </c>
    </row>
    <row r="450" spans="1:7" s="115" customFormat="1" ht="12">
      <c r="A450" s="225"/>
      <c r="B450" s="226"/>
      <c r="C450" s="132">
        <v>4270</v>
      </c>
      <c r="D450" s="163" t="s">
        <v>200</v>
      </c>
      <c r="E450" s="44">
        <v>300</v>
      </c>
      <c r="F450" s="111">
        <v>244</v>
      </c>
      <c r="G450" s="112">
        <f t="shared" si="6"/>
        <v>81.33333333333333</v>
      </c>
    </row>
    <row r="451" spans="1:7" s="115" customFormat="1" ht="15" customHeight="1">
      <c r="A451" s="225"/>
      <c r="B451" s="226"/>
      <c r="C451" s="132">
        <v>4300</v>
      </c>
      <c r="D451" s="163" t="s">
        <v>189</v>
      </c>
      <c r="E451" s="44">
        <v>4460</v>
      </c>
      <c r="F451" s="111">
        <v>2642.37</v>
      </c>
      <c r="G451" s="112">
        <f t="shared" si="6"/>
        <v>59.24596412556053</v>
      </c>
    </row>
    <row r="452" spans="1:7" s="115" customFormat="1" ht="12">
      <c r="A452" s="225"/>
      <c r="B452" s="226"/>
      <c r="C452" s="132">
        <v>4350</v>
      </c>
      <c r="D452" s="163" t="s">
        <v>249</v>
      </c>
      <c r="E452" s="44">
        <v>1745</v>
      </c>
      <c r="F452" s="111">
        <v>613.78</v>
      </c>
      <c r="G452" s="112">
        <f t="shared" si="6"/>
        <v>35.17363896848138</v>
      </c>
    </row>
    <row r="453" spans="1:7" s="115" customFormat="1" ht="24">
      <c r="A453" s="225"/>
      <c r="B453" s="226"/>
      <c r="C453" s="132">
        <v>4360</v>
      </c>
      <c r="D453" s="163" t="s">
        <v>203</v>
      </c>
      <c r="E453" s="44">
        <v>3560</v>
      </c>
      <c r="F453" s="111">
        <v>1324.23</v>
      </c>
      <c r="G453" s="112">
        <f t="shared" si="6"/>
        <v>37.19747191011236</v>
      </c>
    </row>
    <row r="454" spans="1:7" s="115" customFormat="1" ht="24">
      <c r="A454" s="225"/>
      <c r="B454" s="226"/>
      <c r="C454" s="132">
        <v>4370</v>
      </c>
      <c r="D454" s="163" t="s">
        <v>204</v>
      </c>
      <c r="E454" s="44">
        <v>7880</v>
      </c>
      <c r="F454" s="111">
        <v>2230.06</v>
      </c>
      <c r="G454" s="112">
        <f t="shared" si="6"/>
        <v>28.300253807106596</v>
      </c>
    </row>
    <row r="455" spans="1:7" s="115" customFormat="1" ht="12">
      <c r="A455" s="225"/>
      <c r="B455" s="226"/>
      <c r="C455" s="132">
        <v>4410</v>
      </c>
      <c r="D455" s="163" t="s">
        <v>205</v>
      </c>
      <c r="E455" s="44">
        <v>1100</v>
      </c>
      <c r="F455" s="111">
        <v>177.3</v>
      </c>
      <c r="G455" s="112">
        <f t="shared" si="6"/>
        <v>16.11818181818182</v>
      </c>
    </row>
    <row r="456" spans="1:7" s="115" customFormat="1" ht="12">
      <c r="A456" s="225"/>
      <c r="B456" s="226"/>
      <c r="C456" s="132">
        <v>4430</v>
      </c>
      <c r="D456" s="163" t="s">
        <v>206</v>
      </c>
      <c r="E456" s="44">
        <v>1850</v>
      </c>
      <c r="F456" s="111">
        <v>351</v>
      </c>
      <c r="G456" s="112">
        <f t="shared" si="6"/>
        <v>18.972972972972972</v>
      </c>
    </row>
    <row r="457" spans="1:7" s="115" customFormat="1" ht="12">
      <c r="A457" s="225"/>
      <c r="B457" s="226"/>
      <c r="C457" s="132">
        <v>4440</v>
      </c>
      <c r="D457" s="163" t="s">
        <v>207</v>
      </c>
      <c r="E457" s="44">
        <v>5350</v>
      </c>
      <c r="F457" s="111">
        <v>0</v>
      </c>
      <c r="G457" s="112">
        <f t="shared" si="6"/>
        <v>0</v>
      </c>
    </row>
    <row r="458" spans="1:7" s="115" customFormat="1" ht="24">
      <c r="A458" s="225"/>
      <c r="B458" s="226"/>
      <c r="C458" s="132">
        <v>4700</v>
      </c>
      <c r="D458" s="163" t="s">
        <v>210</v>
      </c>
      <c r="E458" s="44">
        <v>500</v>
      </c>
      <c r="F458" s="111">
        <v>0</v>
      </c>
      <c r="G458" s="112">
        <f t="shared" si="6"/>
        <v>0</v>
      </c>
    </row>
    <row r="459" spans="1:7" s="115" customFormat="1" ht="24">
      <c r="A459" s="225"/>
      <c r="B459" s="226"/>
      <c r="C459" s="132">
        <v>4740</v>
      </c>
      <c r="D459" s="163" t="s">
        <v>223</v>
      </c>
      <c r="E459" s="44">
        <v>1000</v>
      </c>
      <c r="F459" s="111">
        <v>66.91</v>
      </c>
      <c r="G459" s="112">
        <f t="shared" si="6"/>
        <v>6.691</v>
      </c>
    </row>
    <row r="460" spans="1:7" s="115" customFormat="1" ht="12.75" customHeight="1">
      <c r="A460" s="225"/>
      <c r="B460" s="231"/>
      <c r="C460" s="135">
        <v>4750</v>
      </c>
      <c r="D460" s="162" t="s">
        <v>212</v>
      </c>
      <c r="E460" s="25">
        <v>200</v>
      </c>
      <c r="F460" s="111">
        <v>200</v>
      </c>
      <c r="G460" s="110">
        <f t="shared" si="6"/>
        <v>100</v>
      </c>
    </row>
    <row r="461" spans="1:7" ht="25.5">
      <c r="A461" s="180"/>
      <c r="B461" s="125">
        <v>85220</v>
      </c>
      <c r="C461" s="125"/>
      <c r="D461" s="217" t="s">
        <v>287</v>
      </c>
      <c r="E461" s="48">
        <v>74903</v>
      </c>
      <c r="F461" s="96">
        <f>SUM(F462:F478)</f>
        <v>39953.19000000001</v>
      </c>
      <c r="G461" s="94">
        <f t="shared" si="6"/>
        <v>53.33990627878724</v>
      </c>
    </row>
    <row r="462" spans="1:7" s="115" customFormat="1" ht="12">
      <c r="A462" s="225"/>
      <c r="B462" s="224"/>
      <c r="C462" s="124">
        <v>3020</v>
      </c>
      <c r="D462" s="198" t="s">
        <v>231</v>
      </c>
      <c r="E462" s="22">
        <v>200</v>
      </c>
      <c r="F462" s="111">
        <v>33.4</v>
      </c>
      <c r="G462" s="108">
        <f aca="true" t="shared" si="7" ref="G462:G525">F462/E462*100</f>
        <v>16.7</v>
      </c>
    </row>
    <row r="463" spans="1:7" s="115" customFormat="1" ht="12">
      <c r="A463" s="186"/>
      <c r="B463" s="231"/>
      <c r="C463" s="121">
        <v>4010</v>
      </c>
      <c r="D463" s="187" t="s">
        <v>194</v>
      </c>
      <c r="E463" s="25">
        <v>51131</v>
      </c>
      <c r="F463" s="109">
        <v>28120.39</v>
      </c>
      <c r="G463" s="110">
        <f t="shared" si="7"/>
        <v>54.99675343724941</v>
      </c>
    </row>
    <row r="464" spans="1:7" s="115" customFormat="1" ht="12">
      <c r="A464" s="197"/>
      <c r="B464" s="219"/>
      <c r="C464" s="124">
        <v>4040</v>
      </c>
      <c r="D464" s="157" t="s">
        <v>195</v>
      </c>
      <c r="E464" s="22">
        <v>3718</v>
      </c>
      <c r="F464" s="107">
        <v>3715.8</v>
      </c>
      <c r="G464" s="108">
        <f t="shared" si="7"/>
        <v>99.94082840236686</v>
      </c>
    </row>
    <row r="465" spans="1:7" s="115" customFormat="1" ht="12">
      <c r="A465" s="225"/>
      <c r="B465" s="226"/>
      <c r="C465" s="144">
        <v>4110</v>
      </c>
      <c r="D465" s="236" t="s">
        <v>196</v>
      </c>
      <c r="E465" s="44">
        <v>9567</v>
      </c>
      <c r="F465" s="111">
        <v>4910.26</v>
      </c>
      <c r="G465" s="112">
        <f t="shared" si="7"/>
        <v>51.32497125535696</v>
      </c>
    </row>
    <row r="466" spans="1:7" s="115" customFormat="1" ht="12">
      <c r="A466" s="225"/>
      <c r="B466" s="226"/>
      <c r="C466" s="144">
        <v>4120</v>
      </c>
      <c r="D466" s="236" t="s">
        <v>197</v>
      </c>
      <c r="E466" s="44">
        <v>1345</v>
      </c>
      <c r="F466" s="111">
        <v>692.35</v>
      </c>
      <c r="G466" s="112">
        <f t="shared" si="7"/>
        <v>51.47583643122676</v>
      </c>
    </row>
    <row r="467" spans="1:7" s="115" customFormat="1" ht="12">
      <c r="A467" s="225"/>
      <c r="B467" s="230"/>
      <c r="C467" s="144">
        <v>4210</v>
      </c>
      <c r="D467" s="158" t="s">
        <v>198</v>
      </c>
      <c r="E467" s="28">
        <v>867</v>
      </c>
      <c r="F467" s="111">
        <v>418.5</v>
      </c>
      <c r="G467" s="112">
        <f t="shared" si="7"/>
        <v>48.26989619377163</v>
      </c>
    </row>
    <row r="468" spans="1:7" s="115" customFormat="1" ht="12">
      <c r="A468" s="225"/>
      <c r="B468" s="226"/>
      <c r="C468" s="144">
        <v>4270</v>
      </c>
      <c r="D468" s="236" t="s">
        <v>200</v>
      </c>
      <c r="E468" s="44">
        <v>200</v>
      </c>
      <c r="F468" s="111">
        <v>0</v>
      </c>
      <c r="G468" s="112">
        <f t="shared" si="7"/>
        <v>0</v>
      </c>
    </row>
    <row r="469" spans="1:7" s="115" customFormat="1" ht="12">
      <c r="A469" s="225"/>
      <c r="B469" s="226"/>
      <c r="C469" s="144">
        <v>4300</v>
      </c>
      <c r="D469" s="236" t="s">
        <v>189</v>
      </c>
      <c r="E469" s="44">
        <v>525</v>
      </c>
      <c r="F469" s="111">
        <v>393.66</v>
      </c>
      <c r="G469" s="112">
        <f t="shared" si="7"/>
        <v>74.98285714285716</v>
      </c>
    </row>
    <row r="470" spans="1:7" s="115" customFormat="1" ht="12">
      <c r="A470" s="225"/>
      <c r="B470" s="225"/>
      <c r="C470" s="144">
        <v>4350</v>
      </c>
      <c r="D470" s="158" t="s">
        <v>249</v>
      </c>
      <c r="E470" s="44">
        <v>783</v>
      </c>
      <c r="F470" s="111">
        <v>502.64</v>
      </c>
      <c r="G470" s="112">
        <f t="shared" si="7"/>
        <v>64.1941251596424</v>
      </c>
    </row>
    <row r="471" spans="1:7" s="115" customFormat="1" ht="24">
      <c r="A471" s="210"/>
      <c r="B471" s="210"/>
      <c r="C471" s="132">
        <v>4360</v>
      </c>
      <c r="D471" s="163" t="s">
        <v>203</v>
      </c>
      <c r="E471" s="44">
        <v>560</v>
      </c>
      <c r="F471" s="111">
        <v>211.51</v>
      </c>
      <c r="G471" s="112">
        <f t="shared" si="7"/>
        <v>37.769642857142856</v>
      </c>
    </row>
    <row r="472" spans="1:7" s="115" customFormat="1" ht="24">
      <c r="A472" s="210"/>
      <c r="B472" s="210"/>
      <c r="C472" s="132">
        <v>4370</v>
      </c>
      <c r="D472" s="163" t="s">
        <v>204</v>
      </c>
      <c r="E472" s="44">
        <v>1500</v>
      </c>
      <c r="F472" s="111">
        <v>658.12</v>
      </c>
      <c r="G472" s="112">
        <f t="shared" si="7"/>
        <v>43.87466666666667</v>
      </c>
    </row>
    <row r="473" spans="1:7" s="115" customFormat="1" ht="12">
      <c r="A473" s="210"/>
      <c r="B473" s="210"/>
      <c r="C473" s="132">
        <v>4410</v>
      </c>
      <c r="D473" s="163" t="s">
        <v>205</v>
      </c>
      <c r="E473" s="44">
        <v>400</v>
      </c>
      <c r="F473" s="111">
        <v>189.4</v>
      </c>
      <c r="G473" s="112">
        <f t="shared" si="7"/>
        <v>47.35</v>
      </c>
    </row>
    <row r="474" spans="1:7" s="115" customFormat="1" ht="12">
      <c r="A474" s="210"/>
      <c r="B474" s="210"/>
      <c r="C474" s="132">
        <v>4430</v>
      </c>
      <c r="D474" s="163" t="s">
        <v>206</v>
      </c>
      <c r="E474" s="44">
        <v>150</v>
      </c>
      <c r="F474" s="111">
        <v>50</v>
      </c>
      <c r="G474" s="112">
        <f t="shared" si="7"/>
        <v>33.33333333333333</v>
      </c>
    </row>
    <row r="475" spans="1:7" s="115" customFormat="1" ht="12">
      <c r="A475" s="210"/>
      <c r="B475" s="210"/>
      <c r="C475" s="132">
        <v>4440</v>
      </c>
      <c r="D475" s="163" t="s">
        <v>207</v>
      </c>
      <c r="E475" s="44">
        <v>3057</v>
      </c>
      <c r="F475" s="111">
        <v>0</v>
      </c>
      <c r="G475" s="112">
        <f t="shared" si="7"/>
        <v>0</v>
      </c>
    </row>
    <row r="476" spans="1:7" s="115" customFormat="1" ht="24">
      <c r="A476" s="210"/>
      <c r="B476" s="210"/>
      <c r="C476" s="132">
        <v>4700</v>
      </c>
      <c r="D476" s="163" t="s">
        <v>210</v>
      </c>
      <c r="E476" s="44">
        <v>300</v>
      </c>
      <c r="F476" s="111">
        <v>0</v>
      </c>
      <c r="G476" s="112">
        <f t="shared" si="7"/>
        <v>0</v>
      </c>
    </row>
    <row r="477" spans="1:7" s="115" customFormat="1" ht="24">
      <c r="A477" s="210"/>
      <c r="B477" s="210"/>
      <c r="C477" s="132">
        <v>4740</v>
      </c>
      <c r="D477" s="163" t="s">
        <v>223</v>
      </c>
      <c r="E477" s="44">
        <v>500</v>
      </c>
      <c r="F477" s="111">
        <v>57.16</v>
      </c>
      <c r="G477" s="112">
        <f t="shared" si="7"/>
        <v>11.431999999999999</v>
      </c>
    </row>
    <row r="478" spans="1:7" s="115" customFormat="1" ht="12.75" customHeight="1">
      <c r="A478" s="211"/>
      <c r="B478" s="211"/>
      <c r="C478" s="135">
        <v>4750</v>
      </c>
      <c r="D478" s="162" t="s">
        <v>212</v>
      </c>
      <c r="E478" s="25">
        <v>100</v>
      </c>
      <c r="F478" s="111">
        <v>0</v>
      </c>
      <c r="G478" s="110">
        <f t="shared" si="7"/>
        <v>0</v>
      </c>
    </row>
    <row r="479" spans="1:7" s="118" customFormat="1" ht="15.75" customHeight="1">
      <c r="A479" s="228">
        <v>853</v>
      </c>
      <c r="B479" s="212"/>
      <c r="C479" s="166"/>
      <c r="D479" s="229" t="s">
        <v>18</v>
      </c>
      <c r="E479" s="55">
        <f>E480+E499+E508+E526</f>
        <v>980753</v>
      </c>
      <c r="F479" s="95">
        <f>F480+F499+F508+F526</f>
        <v>481223</v>
      </c>
      <c r="G479" s="100">
        <f t="shared" si="7"/>
        <v>49.066686515361155</v>
      </c>
    </row>
    <row r="480" spans="1:7" ht="12.75">
      <c r="A480" s="208"/>
      <c r="B480" s="218">
        <v>85321</v>
      </c>
      <c r="C480" s="154"/>
      <c r="D480" s="156" t="s">
        <v>149</v>
      </c>
      <c r="E480" s="152">
        <f>SUM(E481:E498)</f>
        <v>81632</v>
      </c>
      <c r="F480" s="96">
        <f>SUM(F481:F498)</f>
        <v>49707.06</v>
      </c>
      <c r="G480" s="94">
        <f t="shared" si="7"/>
        <v>60.89163563308506</v>
      </c>
    </row>
    <row r="481" spans="1:7" s="115" customFormat="1" ht="12">
      <c r="A481" s="225"/>
      <c r="B481" s="224"/>
      <c r="C481" s="130">
        <v>3020</v>
      </c>
      <c r="D481" s="161" t="s">
        <v>231</v>
      </c>
      <c r="E481" s="22">
        <v>100</v>
      </c>
      <c r="F481" s="111">
        <v>16.7</v>
      </c>
      <c r="G481" s="108">
        <f t="shared" si="7"/>
        <v>16.7</v>
      </c>
    </row>
    <row r="482" spans="1:7" s="115" customFormat="1" ht="12">
      <c r="A482" s="225"/>
      <c r="B482" s="226"/>
      <c r="C482" s="132">
        <v>4010</v>
      </c>
      <c r="D482" s="163" t="s">
        <v>194</v>
      </c>
      <c r="E482" s="44">
        <v>29427</v>
      </c>
      <c r="F482" s="111">
        <v>17526.72</v>
      </c>
      <c r="G482" s="112">
        <f t="shared" si="7"/>
        <v>59.55999592211235</v>
      </c>
    </row>
    <row r="483" spans="1:7" s="115" customFormat="1" ht="12">
      <c r="A483" s="225"/>
      <c r="B483" s="225"/>
      <c r="C483" s="144">
        <v>4040</v>
      </c>
      <c r="D483" s="158" t="s">
        <v>195</v>
      </c>
      <c r="E483" s="44">
        <v>3227</v>
      </c>
      <c r="F483" s="111">
        <v>3227.4</v>
      </c>
      <c r="G483" s="112">
        <f t="shared" si="7"/>
        <v>100.01239541369694</v>
      </c>
    </row>
    <row r="484" spans="1:7" s="115" customFormat="1" ht="12">
      <c r="A484" s="225"/>
      <c r="B484" s="225"/>
      <c r="C484" s="144">
        <v>4110</v>
      </c>
      <c r="D484" s="158" t="s">
        <v>196</v>
      </c>
      <c r="E484" s="44">
        <v>5695</v>
      </c>
      <c r="F484" s="111">
        <v>3593.22</v>
      </c>
      <c r="G484" s="112">
        <f t="shared" si="7"/>
        <v>63.09429323968393</v>
      </c>
    </row>
    <row r="485" spans="1:7" s="115" customFormat="1" ht="12">
      <c r="A485" s="225"/>
      <c r="B485" s="226"/>
      <c r="C485" s="132">
        <v>4120</v>
      </c>
      <c r="D485" s="163" t="s">
        <v>197</v>
      </c>
      <c r="E485" s="44">
        <v>800</v>
      </c>
      <c r="F485" s="111">
        <v>499.05</v>
      </c>
      <c r="G485" s="112">
        <f t="shared" si="7"/>
        <v>62.38125</v>
      </c>
    </row>
    <row r="486" spans="1:7" s="115" customFormat="1" ht="12">
      <c r="A486" s="225"/>
      <c r="B486" s="226"/>
      <c r="C486" s="132">
        <v>4170</v>
      </c>
      <c r="D486" s="163" t="s">
        <v>217</v>
      </c>
      <c r="E486" s="44">
        <v>18943</v>
      </c>
      <c r="F486" s="111">
        <v>11739</v>
      </c>
      <c r="G486" s="112">
        <f t="shared" si="7"/>
        <v>61.97012088898274</v>
      </c>
    </row>
    <row r="487" spans="1:7" s="115" customFormat="1" ht="12">
      <c r="A487" s="225"/>
      <c r="B487" s="226"/>
      <c r="C487" s="132">
        <v>4210</v>
      </c>
      <c r="D487" s="163" t="s">
        <v>198</v>
      </c>
      <c r="E487" s="44">
        <v>1900</v>
      </c>
      <c r="F487" s="111">
        <v>1270.78</v>
      </c>
      <c r="G487" s="112">
        <f t="shared" si="7"/>
        <v>66.88315789473684</v>
      </c>
    </row>
    <row r="488" spans="1:7" s="115" customFormat="1" ht="12">
      <c r="A488" s="225"/>
      <c r="B488" s="226"/>
      <c r="C488" s="132">
        <v>4260</v>
      </c>
      <c r="D488" s="163" t="s">
        <v>199</v>
      </c>
      <c r="E488" s="44">
        <v>9485</v>
      </c>
      <c r="F488" s="111">
        <v>5990.77</v>
      </c>
      <c r="G488" s="112">
        <f t="shared" si="7"/>
        <v>63.16046389035319</v>
      </c>
    </row>
    <row r="489" spans="1:7" s="115" customFormat="1" ht="12">
      <c r="A489" s="225"/>
      <c r="B489" s="226"/>
      <c r="C489" s="132">
        <v>4300</v>
      </c>
      <c r="D489" s="163" t="s">
        <v>189</v>
      </c>
      <c r="E489" s="44">
        <v>6330</v>
      </c>
      <c r="F489" s="111">
        <v>3877.99</v>
      </c>
      <c r="G489" s="112">
        <f t="shared" si="7"/>
        <v>61.26366508688783</v>
      </c>
    </row>
    <row r="490" spans="1:7" s="115" customFormat="1" ht="12">
      <c r="A490" s="225"/>
      <c r="B490" s="226"/>
      <c r="C490" s="132">
        <v>4350</v>
      </c>
      <c r="D490" s="163" t="s">
        <v>249</v>
      </c>
      <c r="E490" s="44">
        <v>736</v>
      </c>
      <c r="F490" s="111">
        <v>633.01</v>
      </c>
      <c r="G490" s="112">
        <f t="shared" si="7"/>
        <v>86.00679347826087</v>
      </c>
    </row>
    <row r="491" spans="1:7" s="115" customFormat="1" ht="24">
      <c r="A491" s="225"/>
      <c r="B491" s="226"/>
      <c r="C491" s="132">
        <v>4360</v>
      </c>
      <c r="D491" s="163" t="s">
        <v>203</v>
      </c>
      <c r="E491" s="44">
        <v>400</v>
      </c>
      <c r="F491" s="111">
        <v>221.5</v>
      </c>
      <c r="G491" s="112">
        <f t="shared" si="7"/>
        <v>55.375</v>
      </c>
    </row>
    <row r="492" spans="1:7" s="115" customFormat="1" ht="24">
      <c r="A492" s="225"/>
      <c r="B492" s="226"/>
      <c r="C492" s="132">
        <v>4370</v>
      </c>
      <c r="D492" s="163" t="s">
        <v>204</v>
      </c>
      <c r="E492" s="44">
        <v>1760</v>
      </c>
      <c r="F492" s="111">
        <v>768.55</v>
      </c>
      <c r="G492" s="112">
        <f t="shared" si="7"/>
        <v>43.66761363636363</v>
      </c>
    </row>
    <row r="493" spans="1:7" s="115" customFormat="1" ht="12">
      <c r="A493" s="225"/>
      <c r="B493" s="226"/>
      <c r="C493" s="132">
        <v>4410</v>
      </c>
      <c r="D493" s="163" t="s">
        <v>205</v>
      </c>
      <c r="E493" s="133">
        <v>250</v>
      </c>
      <c r="F493" s="111">
        <v>64.6</v>
      </c>
      <c r="G493" s="112">
        <f t="shared" si="7"/>
        <v>25.839999999999996</v>
      </c>
    </row>
    <row r="494" spans="1:7" s="115" customFormat="1" ht="12">
      <c r="A494" s="225"/>
      <c r="B494" s="226"/>
      <c r="C494" s="132">
        <v>4430</v>
      </c>
      <c r="D494" s="163" t="s">
        <v>206</v>
      </c>
      <c r="E494" s="133">
        <v>150</v>
      </c>
      <c r="F494" s="111">
        <v>50</v>
      </c>
      <c r="G494" s="112">
        <f t="shared" si="7"/>
        <v>33.33333333333333</v>
      </c>
    </row>
    <row r="495" spans="1:7" s="115" customFormat="1" ht="12">
      <c r="A495" s="225"/>
      <c r="B495" s="226"/>
      <c r="C495" s="132">
        <v>4440</v>
      </c>
      <c r="D495" s="163" t="s">
        <v>207</v>
      </c>
      <c r="E495" s="44">
        <v>1529</v>
      </c>
      <c r="F495" s="111">
        <v>0</v>
      </c>
      <c r="G495" s="112">
        <f t="shared" si="7"/>
        <v>0</v>
      </c>
    </row>
    <row r="496" spans="1:7" s="115" customFormat="1" ht="24">
      <c r="A496" s="225"/>
      <c r="B496" s="226"/>
      <c r="C496" s="132">
        <v>4700</v>
      </c>
      <c r="D496" s="163" t="s">
        <v>210</v>
      </c>
      <c r="E496" s="44">
        <v>300</v>
      </c>
      <c r="F496" s="111">
        <v>0</v>
      </c>
      <c r="G496" s="112">
        <f t="shared" si="7"/>
        <v>0</v>
      </c>
    </row>
    <row r="497" spans="1:7" s="115" customFormat="1" ht="24">
      <c r="A497" s="225"/>
      <c r="B497" s="226"/>
      <c r="C497" s="132">
        <v>4740</v>
      </c>
      <c r="D497" s="163" t="s">
        <v>223</v>
      </c>
      <c r="E497" s="44">
        <v>400</v>
      </c>
      <c r="F497" s="111">
        <v>227.77</v>
      </c>
      <c r="G497" s="112">
        <f t="shared" si="7"/>
        <v>56.94250000000001</v>
      </c>
    </row>
    <row r="498" spans="1:7" s="115" customFormat="1" ht="13.5" customHeight="1">
      <c r="A498" s="225"/>
      <c r="B498" s="231"/>
      <c r="C498" s="135">
        <v>4750</v>
      </c>
      <c r="D498" s="162" t="s">
        <v>212</v>
      </c>
      <c r="E498" s="25">
        <v>200</v>
      </c>
      <c r="F498" s="111">
        <v>0</v>
      </c>
      <c r="G498" s="110">
        <f t="shared" si="7"/>
        <v>0</v>
      </c>
    </row>
    <row r="499" spans="1:7" ht="25.5">
      <c r="A499" s="180"/>
      <c r="B499" s="4">
        <v>85324</v>
      </c>
      <c r="C499" s="87"/>
      <c r="D499" s="183" t="s">
        <v>151</v>
      </c>
      <c r="E499" s="34">
        <v>10000</v>
      </c>
      <c r="F499" s="96">
        <f>SUM(F500:F507)</f>
        <v>593.16</v>
      </c>
      <c r="G499" s="94">
        <f t="shared" si="7"/>
        <v>5.9315999999999995</v>
      </c>
    </row>
    <row r="500" spans="1:7" s="115" customFormat="1" ht="12">
      <c r="A500" s="225"/>
      <c r="B500" s="230"/>
      <c r="C500" s="147">
        <v>4110</v>
      </c>
      <c r="D500" s="157" t="s">
        <v>279</v>
      </c>
      <c r="E500" s="22">
        <v>523</v>
      </c>
      <c r="F500" s="111">
        <v>0</v>
      </c>
      <c r="G500" s="108">
        <f t="shared" si="7"/>
        <v>0</v>
      </c>
    </row>
    <row r="501" spans="1:7" s="115" customFormat="1" ht="12">
      <c r="A501" s="225"/>
      <c r="B501" s="230"/>
      <c r="C501" s="147">
        <v>4120</v>
      </c>
      <c r="D501" s="158" t="s">
        <v>280</v>
      </c>
      <c r="E501" s="44">
        <v>74</v>
      </c>
      <c r="F501" s="111">
        <v>0</v>
      </c>
      <c r="G501" s="112">
        <f t="shared" si="7"/>
        <v>0</v>
      </c>
    </row>
    <row r="502" spans="1:7" s="115" customFormat="1" ht="12">
      <c r="A502" s="225"/>
      <c r="B502" s="225"/>
      <c r="C502" s="147">
        <v>4170</v>
      </c>
      <c r="D502" s="236" t="s">
        <v>239</v>
      </c>
      <c r="E502" s="44">
        <v>3000</v>
      </c>
      <c r="F502" s="111">
        <v>0</v>
      </c>
      <c r="G502" s="112">
        <f t="shared" si="7"/>
        <v>0</v>
      </c>
    </row>
    <row r="503" spans="1:7" s="115" customFormat="1" ht="12">
      <c r="A503" s="225"/>
      <c r="B503" s="225"/>
      <c r="C503" s="147">
        <v>4210</v>
      </c>
      <c r="D503" s="236" t="s">
        <v>198</v>
      </c>
      <c r="E503" s="44">
        <v>3000</v>
      </c>
      <c r="F503" s="111">
        <v>559.79</v>
      </c>
      <c r="G503" s="112">
        <f t="shared" si="7"/>
        <v>18.659666666666666</v>
      </c>
    </row>
    <row r="504" spans="1:7" s="115" customFormat="1" ht="12">
      <c r="A504" s="225"/>
      <c r="B504" s="230"/>
      <c r="C504" s="147">
        <v>4300</v>
      </c>
      <c r="D504" s="236" t="s">
        <v>189</v>
      </c>
      <c r="E504" s="44">
        <v>103</v>
      </c>
      <c r="F504" s="111">
        <v>33.37</v>
      </c>
      <c r="G504" s="112">
        <f t="shared" si="7"/>
        <v>32.398058252427184</v>
      </c>
    </row>
    <row r="505" spans="1:7" s="115" customFormat="1" ht="24">
      <c r="A505" s="225"/>
      <c r="B505" s="230"/>
      <c r="C505" s="147">
        <v>4360</v>
      </c>
      <c r="D505" s="236" t="s">
        <v>203</v>
      </c>
      <c r="E505" s="44">
        <v>700</v>
      </c>
      <c r="F505" s="111">
        <v>0</v>
      </c>
      <c r="G505" s="112">
        <f t="shared" si="7"/>
        <v>0</v>
      </c>
    </row>
    <row r="506" spans="1:7" s="115" customFormat="1" ht="24">
      <c r="A506" s="225"/>
      <c r="B506" s="230"/>
      <c r="C506" s="147">
        <v>4370</v>
      </c>
      <c r="D506" s="236" t="s">
        <v>204</v>
      </c>
      <c r="E506" s="44">
        <v>600</v>
      </c>
      <c r="F506" s="111">
        <v>0</v>
      </c>
      <c r="G506" s="112">
        <f t="shared" si="7"/>
        <v>0</v>
      </c>
    </row>
    <row r="507" spans="1:7" s="115" customFormat="1" ht="24">
      <c r="A507" s="225"/>
      <c r="B507" s="231"/>
      <c r="C507" s="121">
        <v>4740</v>
      </c>
      <c r="D507" s="216" t="s">
        <v>223</v>
      </c>
      <c r="E507" s="17">
        <v>2000</v>
      </c>
      <c r="F507" s="111">
        <v>0</v>
      </c>
      <c r="G507" s="110">
        <f t="shared" si="7"/>
        <v>0</v>
      </c>
    </row>
    <row r="508" spans="1:7" s="113" customFormat="1" ht="12.75">
      <c r="A508" s="180"/>
      <c r="B508" s="193">
        <v>85333</v>
      </c>
      <c r="C508" s="123"/>
      <c r="D508" s="194" t="s">
        <v>153</v>
      </c>
      <c r="E508" s="8">
        <f>SUM(E509:E525)</f>
        <v>887417</v>
      </c>
      <c r="F508" s="96">
        <f>SUM(F509:F525)</f>
        <v>430922.78</v>
      </c>
      <c r="G508" s="94">
        <f t="shared" si="7"/>
        <v>48.55922074965884</v>
      </c>
    </row>
    <row r="509" spans="1:7" s="115" customFormat="1" ht="12">
      <c r="A509" s="210"/>
      <c r="B509" s="209"/>
      <c r="C509" s="130">
        <v>4010</v>
      </c>
      <c r="D509" s="161" t="s">
        <v>194</v>
      </c>
      <c r="E509" s="22">
        <v>631251</v>
      </c>
      <c r="F509" s="111">
        <v>293057.08</v>
      </c>
      <c r="G509" s="108">
        <f t="shared" si="7"/>
        <v>46.424810416141916</v>
      </c>
    </row>
    <row r="510" spans="1:7" s="115" customFormat="1" ht="12">
      <c r="A510" s="210"/>
      <c r="B510" s="210"/>
      <c r="C510" s="132">
        <v>4040</v>
      </c>
      <c r="D510" s="163" t="s">
        <v>195</v>
      </c>
      <c r="E510" s="44">
        <v>50893</v>
      </c>
      <c r="F510" s="111">
        <v>43807.77</v>
      </c>
      <c r="G510" s="112">
        <f t="shared" si="7"/>
        <v>86.07818364018627</v>
      </c>
    </row>
    <row r="511" spans="1:7" s="115" customFormat="1" ht="12">
      <c r="A511" s="210"/>
      <c r="B511" s="210"/>
      <c r="C511" s="132">
        <v>4110</v>
      </c>
      <c r="D511" s="163" t="s">
        <v>196</v>
      </c>
      <c r="E511" s="44">
        <v>118660</v>
      </c>
      <c r="F511" s="111">
        <v>55499.6</v>
      </c>
      <c r="G511" s="112">
        <f t="shared" si="7"/>
        <v>46.771953480532616</v>
      </c>
    </row>
    <row r="512" spans="1:7" s="115" customFormat="1" ht="12">
      <c r="A512" s="210"/>
      <c r="B512" s="210"/>
      <c r="C512" s="132">
        <v>4120</v>
      </c>
      <c r="D512" s="163" t="s">
        <v>197</v>
      </c>
      <c r="E512" s="44">
        <v>17000</v>
      </c>
      <c r="F512" s="111">
        <v>7938.83</v>
      </c>
      <c r="G512" s="112">
        <f t="shared" si="7"/>
        <v>46.699</v>
      </c>
    </row>
    <row r="513" spans="1:7" s="115" customFormat="1" ht="12">
      <c r="A513" s="211"/>
      <c r="B513" s="211"/>
      <c r="C513" s="135">
        <v>4170</v>
      </c>
      <c r="D513" s="162" t="s">
        <v>239</v>
      </c>
      <c r="E513" s="25">
        <v>7355</v>
      </c>
      <c r="F513" s="109">
        <v>0</v>
      </c>
      <c r="G513" s="110">
        <f t="shared" si="7"/>
        <v>0</v>
      </c>
    </row>
    <row r="514" spans="1:7" s="115" customFormat="1" ht="12">
      <c r="A514" s="209"/>
      <c r="B514" s="209"/>
      <c r="C514" s="130">
        <v>4210</v>
      </c>
      <c r="D514" s="161" t="s">
        <v>198</v>
      </c>
      <c r="E514" s="22">
        <v>1000</v>
      </c>
      <c r="F514" s="107">
        <v>384.77</v>
      </c>
      <c r="G514" s="108">
        <f t="shared" si="7"/>
        <v>38.477</v>
      </c>
    </row>
    <row r="515" spans="1:7" s="115" customFormat="1" ht="12">
      <c r="A515" s="210"/>
      <c r="B515" s="210"/>
      <c r="C515" s="132">
        <v>4260</v>
      </c>
      <c r="D515" s="163" t="s">
        <v>199</v>
      </c>
      <c r="E515" s="44">
        <v>26561</v>
      </c>
      <c r="F515" s="111">
        <v>19740.25</v>
      </c>
      <c r="G515" s="112">
        <f t="shared" si="7"/>
        <v>74.3204322126426</v>
      </c>
    </row>
    <row r="516" spans="1:7" s="115" customFormat="1" ht="12">
      <c r="A516" s="210"/>
      <c r="B516" s="210"/>
      <c r="C516" s="132">
        <v>4300</v>
      </c>
      <c r="D516" s="163" t="s">
        <v>189</v>
      </c>
      <c r="E516" s="44">
        <v>8586</v>
      </c>
      <c r="F516" s="111">
        <v>2978.35</v>
      </c>
      <c r="G516" s="112">
        <f t="shared" si="7"/>
        <v>34.68844630794316</v>
      </c>
    </row>
    <row r="517" spans="1:7" s="115" customFormat="1" ht="24">
      <c r="A517" s="210"/>
      <c r="B517" s="210"/>
      <c r="C517" s="132">
        <v>4360</v>
      </c>
      <c r="D517" s="163" t="s">
        <v>203</v>
      </c>
      <c r="E517" s="44">
        <v>600</v>
      </c>
      <c r="F517" s="111">
        <v>488.66</v>
      </c>
      <c r="G517" s="112">
        <f t="shared" si="7"/>
        <v>81.44333333333333</v>
      </c>
    </row>
    <row r="518" spans="1:7" s="115" customFormat="1" ht="24">
      <c r="A518" s="210"/>
      <c r="B518" s="210"/>
      <c r="C518" s="132">
        <v>4370</v>
      </c>
      <c r="D518" s="163" t="s">
        <v>204</v>
      </c>
      <c r="E518" s="44">
        <v>1652</v>
      </c>
      <c r="F518" s="111">
        <v>817.07</v>
      </c>
      <c r="G518" s="112">
        <f t="shared" si="7"/>
        <v>49.45944309927361</v>
      </c>
    </row>
    <row r="519" spans="1:7" s="115" customFormat="1" ht="12">
      <c r="A519" s="210"/>
      <c r="B519" s="210"/>
      <c r="C519" s="132">
        <v>4410</v>
      </c>
      <c r="D519" s="163" t="s">
        <v>205</v>
      </c>
      <c r="E519" s="44">
        <v>2000</v>
      </c>
      <c r="F519" s="111">
        <v>659</v>
      </c>
      <c r="G519" s="112">
        <f t="shared" si="7"/>
        <v>32.95</v>
      </c>
    </row>
    <row r="520" spans="1:7" s="115" customFormat="1" ht="12">
      <c r="A520" s="210"/>
      <c r="B520" s="210"/>
      <c r="C520" s="132">
        <v>4430</v>
      </c>
      <c r="D520" s="163" t="s">
        <v>206</v>
      </c>
      <c r="E520" s="44">
        <v>3076</v>
      </c>
      <c r="F520" s="111">
        <v>2282</v>
      </c>
      <c r="G520" s="112">
        <f t="shared" si="7"/>
        <v>74.18725617685305</v>
      </c>
    </row>
    <row r="521" spans="1:7" s="115" customFormat="1" ht="12">
      <c r="A521" s="210"/>
      <c r="B521" s="210"/>
      <c r="C521" s="132">
        <v>4440</v>
      </c>
      <c r="D521" s="163" t="s">
        <v>207</v>
      </c>
      <c r="E521" s="44">
        <v>15285</v>
      </c>
      <c r="F521" s="111">
        <v>2000</v>
      </c>
      <c r="G521" s="112">
        <f t="shared" si="7"/>
        <v>13.084723585214261</v>
      </c>
    </row>
    <row r="522" spans="1:7" s="115" customFormat="1" ht="12">
      <c r="A522" s="210"/>
      <c r="B522" s="210"/>
      <c r="C522" s="167">
        <v>4480</v>
      </c>
      <c r="D522" s="244" t="s">
        <v>208</v>
      </c>
      <c r="E522" s="168">
        <v>2498</v>
      </c>
      <c r="F522" s="111">
        <v>1269.4</v>
      </c>
      <c r="G522" s="112">
        <f t="shared" si="7"/>
        <v>50.816653322658134</v>
      </c>
    </row>
    <row r="523" spans="1:7" s="115" customFormat="1" ht="24">
      <c r="A523" s="210"/>
      <c r="B523" s="210"/>
      <c r="C523" s="132">
        <v>4700</v>
      </c>
      <c r="D523" s="163" t="s">
        <v>210</v>
      </c>
      <c r="E523" s="44">
        <v>400</v>
      </c>
      <c r="F523" s="111">
        <v>0</v>
      </c>
      <c r="G523" s="112">
        <f t="shared" si="7"/>
        <v>0</v>
      </c>
    </row>
    <row r="524" spans="1:7" s="115" customFormat="1" ht="24">
      <c r="A524" s="210"/>
      <c r="B524" s="210"/>
      <c r="C524" s="132">
        <v>4740</v>
      </c>
      <c r="D524" s="163" t="s">
        <v>223</v>
      </c>
      <c r="E524" s="44">
        <v>400</v>
      </c>
      <c r="F524" s="111">
        <v>0</v>
      </c>
      <c r="G524" s="112">
        <f t="shared" si="7"/>
        <v>0</v>
      </c>
    </row>
    <row r="525" spans="1:7" s="115" customFormat="1" ht="12.75" customHeight="1">
      <c r="A525" s="210"/>
      <c r="B525" s="211"/>
      <c r="C525" s="135">
        <v>4750</v>
      </c>
      <c r="D525" s="162" t="s">
        <v>212</v>
      </c>
      <c r="E525" s="44">
        <v>200</v>
      </c>
      <c r="F525" s="111">
        <v>0</v>
      </c>
      <c r="G525" s="110">
        <f t="shared" si="7"/>
        <v>0</v>
      </c>
    </row>
    <row r="526" spans="1:7" ht="12.75">
      <c r="A526" s="180"/>
      <c r="B526" s="202">
        <v>85395</v>
      </c>
      <c r="C526" s="164"/>
      <c r="D526" s="243" t="s">
        <v>240</v>
      </c>
      <c r="E526" s="262">
        <f>E527</f>
        <v>1704</v>
      </c>
      <c r="F526" s="96">
        <f>F527</f>
        <v>0</v>
      </c>
      <c r="G526" s="94">
        <f aca="true" t="shared" si="8" ref="G526:G589">F526/E526*100</f>
        <v>0</v>
      </c>
    </row>
    <row r="527" spans="1:7" ht="12.75">
      <c r="A527" s="204"/>
      <c r="B527" s="205"/>
      <c r="C527" s="169">
        <v>4440</v>
      </c>
      <c r="D527" s="245" t="s">
        <v>207</v>
      </c>
      <c r="E527" s="261">
        <v>1704</v>
      </c>
      <c r="F527" s="96">
        <v>0</v>
      </c>
      <c r="G527" s="101">
        <f t="shared" si="8"/>
        <v>0</v>
      </c>
    </row>
    <row r="528" spans="1:7" s="118" customFormat="1" ht="15">
      <c r="A528" s="212">
        <v>854</v>
      </c>
      <c r="B528" s="178"/>
      <c r="C528" s="122"/>
      <c r="D528" s="190" t="s">
        <v>15</v>
      </c>
      <c r="E528" s="39">
        <f>E529+E537+E561+E568+E589+E608+E610+E614+E617</f>
        <v>4243290</v>
      </c>
      <c r="F528" s="95">
        <f>F529+F537+F561+F568+F589+F608+F610+F614+F617</f>
        <v>1409440.8</v>
      </c>
      <c r="G528" s="100">
        <f t="shared" si="8"/>
        <v>33.21575475633294</v>
      </c>
    </row>
    <row r="529" spans="1:7" s="113" customFormat="1" ht="12.75">
      <c r="A529" s="180"/>
      <c r="B529" s="193">
        <v>85401</v>
      </c>
      <c r="C529" s="123"/>
      <c r="D529" s="194" t="s">
        <v>288</v>
      </c>
      <c r="E529" s="64">
        <v>203262</v>
      </c>
      <c r="F529" s="96">
        <f>SUM(F530:F536)</f>
        <v>103050.77000000002</v>
      </c>
      <c r="G529" s="94">
        <f t="shared" si="8"/>
        <v>50.698492585923596</v>
      </c>
    </row>
    <row r="530" spans="1:7" s="115" customFormat="1" ht="12">
      <c r="A530" s="210"/>
      <c r="B530" s="209"/>
      <c r="C530" s="124">
        <v>3020</v>
      </c>
      <c r="D530" s="198" t="s">
        <v>193</v>
      </c>
      <c r="E530" s="44">
        <v>3160</v>
      </c>
      <c r="F530" s="111">
        <v>1799.44</v>
      </c>
      <c r="G530" s="108">
        <f t="shared" si="8"/>
        <v>56.94430379746835</v>
      </c>
    </row>
    <row r="531" spans="1:7" s="115" customFormat="1" ht="12">
      <c r="A531" s="210"/>
      <c r="B531" s="210"/>
      <c r="C531" s="144">
        <v>4010</v>
      </c>
      <c r="D531" s="236" t="s">
        <v>194</v>
      </c>
      <c r="E531" s="44">
        <v>147821</v>
      </c>
      <c r="F531" s="111">
        <v>73444.49</v>
      </c>
      <c r="G531" s="112">
        <f t="shared" si="8"/>
        <v>49.68474709276761</v>
      </c>
    </row>
    <row r="532" spans="1:7" s="115" customFormat="1" ht="12">
      <c r="A532" s="210"/>
      <c r="B532" s="210"/>
      <c r="C532" s="144">
        <v>4040</v>
      </c>
      <c r="D532" s="236" t="s">
        <v>195</v>
      </c>
      <c r="E532" s="44">
        <v>13164</v>
      </c>
      <c r="F532" s="111">
        <v>11995.22</v>
      </c>
      <c r="G532" s="112">
        <f t="shared" si="8"/>
        <v>91.12139167426314</v>
      </c>
    </row>
    <row r="533" spans="1:7" s="115" customFormat="1" ht="12">
      <c r="A533" s="210"/>
      <c r="B533" s="210"/>
      <c r="C533" s="144">
        <v>4110</v>
      </c>
      <c r="D533" s="236" t="s">
        <v>196</v>
      </c>
      <c r="E533" s="44">
        <v>26351</v>
      </c>
      <c r="F533" s="111">
        <v>13834.02</v>
      </c>
      <c r="G533" s="112">
        <f t="shared" si="8"/>
        <v>52.49903229478957</v>
      </c>
    </row>
    <row r="534" spans="1:7" s="115" customFormat="1" ht="12">
      <c r="A534" s="225"/>
      <c r="B534" s="226"/>
      <c r="C534" s="144">
        <v>4120</v>
      </c>
      <c r="D534" s="236" t="s">
        <v>197</v>
      </c>
      <c r="E534" s="44">
        <v>3751</v>
      </c>
      <c r="F534" s="111">
        <v>1977.6</v>
      </c>
      <c r="G534" s="112">
        <f t="shared" si="8"/>
        <v>52.72194081578245</v>
      </c>
    </row>
    <row r="535" spans="1:7" s="115" customFormat="1" ht="12">
      <c r="A535" s="225"/>
      <c r="B535" s="226"/>
      <c r="C535" s="144">
        <v>4210</v>
      </c>
      <c r="D535" s="236" t="s">
        <v>198</v>
      </c>
      <c r="E535" s="44">
        <v>460</v>
      </c>
      <c r="F535" s="111">
        <v>0</v>
      </c>
      <c r="G535" s="112">
        <f t="shared" si="8"/>
        <v>0</v>
      </c>
    </row>
    <row r="536" spans="1:7" s="115" customFormat="1" ht="12">
      <c r="A536" s="225"/>
      <c r="B536" s="231"/>
      <c r="C536" s="121">
        <v>4440</v>
      </c>
      <c r="D536" s="187" t="s">
        <v>207</v>
      </c>
      <c r="E536" s="25">
        <v>8555</v>
      </c>
      <c r="F536" s="111">
        <v>0</v>
      </c>
      <c r="G536" s="110">
        <f t="shared" si="8"/>
        <v>0</v>
      </c>
    </row>
    <row r="537" spans="1:7" s="113" customFormat="1" ht="12.75">
      <c r="A537" s="180"/>
      <c r="B537" s="221">
        <v>85403</v>
      </c>
      <c r="C537" s="4"/>
      <c r="D537" s="215" t="s">
        <v>157</v>
      </c>
      <c r="E537" s="64">
        <f>SUM(E538:E560)</f>
        <v>1831004</v>
      </c>
      <c r="F537" s="96">
        <f>SUM(F538:F560)</f>
        <v>734048.46</v>
      </c>
      <c r="G537" s="94">
        <f t="shared" si="8"/>
        <v>40.08994300394756</v>
      </c>
    </row>
    <row r="538" spans="1:7" s="115" customFormat="1" ht="12">
      <c r="A538" s="225"/>
      <c r="B538" s="226"/>
      <c r="C538" s="132">
        <v>3020</v>
      </c>
      <c r="D538" s="163" t="s">
        <v>193</v>
      </c>
      <c r="E538" s="44">
        <v>640</v>
      </c>
      <c r="F538" s="111">
        <v>0</v>
      </c>
      <c r="G538" s="108">
        <f t="shared" si="8"/>
        <v>0</v>
      </c>
    </row>
    <row r="539" spans="1:7" s="115" customFormat="1" ht="12">
      <c r="A539" s="225"/>
      <c r="B539" s="226"/>
      <c r="C539" s="132">
        <v>4010</v>
      </c>
      <c r="D539" s="163" t="s">
        <v>194</v>
      </c>
      <c r="E539" s="44">
        <v>831372</v>
      </c>
      <c r="F539" s="111">
        <v>434636.3</v>
      </c>
      <c r="G539" s="112">
        <f t="shared" si="8"/>
        <v>52.2794007977175</v>
      </c>
    </row>
    <row r="540" spans="1:7" s="115" customFormat="1" ht="12">
      <c r="A540" s="225"/>
      <c r="B540" s="226"/>
      <c r="C540" s="132">
        <v>4040</v>
      </c>
      <c r="D540" s="163" t="s">
        <v>195</v>
      </c>
      <c r="E540" s="44">
        <v>66110</v>
      </c>
      <c r="F540" s="111">
        <v>63809.85</v>
      </c>
      <c r="G540" s="112">
        <f t="shared" si="8"/>
        <v>96.52072303736196</v>
      </c>
    </row>
    <row r="541" spans="1:7" s="115" customFormat="1" ht="12">
      <c r="A541" s="225"/>
      <c r="B541" s="226"/>
      <c r="C541" s="132">
        <v>4110</v>
      </c>
      <c r="D541" s="163" t="s">
        <v>196</v>
      </c>
      <c r="E541" s="44">
        <v>155757</v>
      </c>
      <c r="F541" s="111">
        <v>85088.06</v>
      </c>
      <c r="G541" s="112">
        <f t="shared" si="8"/>
        <v>54.62872294664124</v>
      </c>
    </row>
    <row r="542" spans="1:7" s="115" customFormat="1" ht="12">
      <c r="A542" s="225"/>
      <c r="B542" s="226"/>
      <c r="C542" s="132">
        <v>4120</v>
      </c>
      <c r="D542" s="163" t="s">
        <v>197</v>
      </c>
      <c r="E542" s="44">
        <v>21881</v>
      </c>
      <c r="F542" s="111">
        <v>11953.44</v>
      </c>
      <c r="G542" s="112">
        <f t="shared" si="8"/>
        <v>54.62931310269183</v>
      </c>
    </row>
    <row r="543" spans="1:7" s="115" customFormat="1" ht="12">
      <c r="A543" s="225"/>
      <c r="B543" s="226"/>
      <c r="C543" s="132">
        <v>4170</v>
      </c>
      <c r="D543" s="163" t="s">
        <v>217</v>
      </c>
      <c r="E543" s="44">
        <v>1150</v>
      </c>
      <c r="F543" s="111">
        <v>0</v>
      </c>
      <c r="G543" s="112">
        <f t="shared" si="8"/>
        <v>0</v>
      </c>
    </row>
    <row r="544" spans="1:7" s="115" customFormat="1" ht="12">
      <c r="A544" s="225"/>
      <c r="B544" s="226"/>
      <c r="C544" s="132">
        <v>4210</v>
      </c>
      <c r="D544" s="163" t="s">
        <v>198</v>
      </c>
      <c r="E544" s="44">
        <v>60330</v>
      </c>
      <c r="F544" s="111">
        <v>59664.17</v>
      </c>
      <c r="G544" s="112">
        <f t="shared" si="8"/>
        <v>98.89635338969003</v>
      </c>
    </row>
    <row r="545" spans="1:7" s="115" customFormat="1" ht="12">
      <c r="A545" s="225"/>
      <c r="B545" s="226"/>
      <c r="C545" s="132">
        <v>4220</v>
      </c>
      <c r="D545" s="163" t="s">
        <v>275</v>
      </c>
      <c r="E545" s="44">
        <v>50000</v>
      </c>
      <c r="F545" s="111">
        <v>12203.86</v>
      </c>
      <c r="G545" s="112">
        <f t="shared" si="8"/>
        <v>24.40772</v>
      </c>
    </row>
    <row r="546" spans="1:7" s="115" customFormat="1" ht="12">
      <c r="A546" s="225"/>
      <c r="B546" s="226"/>
      <c r="C546" s="132">
        <v>4230</v>
      </c>
      <c r="D546" s="163" t="s">
        <v>238</v>
      </c>
      <c r="E546" s="44">
        <v>2500</v>
      </c>
      <c r="F546" s="111">
        <v>643.94</v>
      </c>
      <c r="G546" s="112">
        <f t="shared" si="8"/>
        <v>25.757600000000004</v>
      </c>
    </row>
    <row r="547" spans="1:7" s="115" customFormat="1" ht="12">
      <c r="A547" s="225"/>
      <c r="B547" s="226"/>
      <c r="C547" s="132">
        <v>4240</v>
      </c>
      <c r="D547" s="163" t="s">
        <v>247</v>
      </c>
      <c r="E547" s="44">
        <v>1000</v>
      </c>
      <c r="F547" s="111">
        <v>0</v>
      </c>
      <c r="G547" s="112">
        <f t="shared" si="8"/>
        <v>0</v>
      </c>
    </row>
    <row r="548" spans="1:7" s="115" customFormat="1" ht="12">
      <c r="A548" s="225"/>
      <c r="B548" s="226"/>
      <c r="C548" s="132">
        <v>4260</v>
      </c>
      <c r="D548" s="163" t="s">
        <v>199</v>
      </c>
      <c r="E548" s="44">
        <v>63800</v>
      </c>
      <c r="F548" s="111">
        <v>45789.3</v>
      </c>
      <c r="G548" s="112">
        <f t="shared" si="8"/>
        <v>71.77006269592478</v>
      </c>
    </row>
    <row r="549" spans="1:7" s="115" customFormat="1" ht="12">
      <c r="A549" s="225"/>
      <c r="B549" s="226"/>
      <c r="C549" s="132">
        <v>4270</v>
      </c>
      <c r="D549" s="163" t="s">
        <v>248</v>
      </c>
      <c r="E549" s="44">
        <v>511986</v>
      </c>
      <c r="F549" s="111">
        <v>5200</v>
      </c>
      <c r="G549" s="112">
        <f t="shared" si="8"/>
        <v>1.0156527717554775</v>
      </c>
    </row>
    <row r="550" spans="1:7" s="115" customFormat="1" ht="12">
      <c r="A550" s="225"/>
      <c r="B550" s="226"/>
      <c r="C550" s="132">
        <v>4280</v>
      </c>
      <c r="D550" s="163" t="s">
        <v>201</v>
      </c>
      <c r="E550" s="44">
        <v>1800</v>
      </c>
      <c r="F550" s="111">
        <v>0</v>
      </c>
      <c r="G550" s="112">
        <f t="shared" si="8"/>
        <v>0</v>
      </c>
    </row>
    <row r="551" spans="1:7" s="115" customFormat="1" ht="12">
      <c r="A551" s="225"/>
      <c r="B551" s="226"/>
      <c r="C551" s="132">
        <v>4300</v>
      </c>
      <c r="D551" s="163" t="s">
        <v>189</v>
      </c>
      <c r="E551" s="44">
        <v>7101</v>
      </c>
      <c r="F551" s="111">
        <v>7032.28</v>
      </c>
      <c r="G551" s="112">
        <f t="shared" si="8"/>
        <v>99.03224897901704</v>
      </c>
    </row>
    <row r="552" spans="1:7" s="115" customFormat="1" ht="12">
      <c r="A552" s="225"/>
      <c r="B552" s="226"/>
      <c r="C552" s="132">
        <v>4350</v>
      </c>
      <c r="D552" s="163" t="s">
        <v>202</v>
      </c>
      <c r="E552" s="44">
        <v>1320</v>
      </c>
      <c r="F552" s="111">
        <v>362.34</v>
      </c>
      <c r="G552" s="112">
        <f t="shared" si="8"/>
        <v>27.449999999999996</v>
      </c>
    </row>
    <row r="553" spans="1:7" s="115" customFormat="1" ht="24">
      <c r="A553" s="225"/>
      <c r="B553" s="226"/>
      <c r="C553" s="132">
        <v>4370</v>
      </c>
      <c r="D553" s="163" t="s">
        <v>204</v>
      </c>
      <c r="E553" s="44">
        <v>2200</v>
      </c>
      <c r="F553" s="111">
        <v>1149.51</v>
      </c>
      <c r="G553" s="112">
        <f t="shared" si="8"/>
        <v>52.25045454545455</v>
      </c>
    </row>
    <row r="554" spans="1:7" s="115" customFormat="1" ht="12">
      <c r="A554" s="225"/>
      <c r="B554" s="226"/>
      <c r="C554" s="132">
        <v>4410</v>
      </c>
      <c r="D554" s="163" t="s">
        <v>205</v>
      </c>
      <c r="E554" s="44">
        <v>1150</v>
      </c>
      <c r="F554" s="111">
        <v>396.6</v>
      </c>
      <c r="G554" s="112">
        <f t="shared" si="8"/>
        <v>34.48695652173913</v>
      </c>
    </row>
    <row r="555" spans="1:7" s="115" customFormat="1" ht="12">
      <c r="A555" s="225"/>
      <c r="B555" s="226"/>
      <c r="C555" s="132">
        <v>4430</v>
      </c>
      <c r="D555" s="163" t="s">
        <v>206</v>
      </c>
      <c r="E555" s="44">
        <v>3700</v>
      </c>
      <c r="F555" s="111">
        <v>1569</v>
      </c>
      <c r="G555" s="112">
        <f t="shared" si="8"/>
        <v>42.4054054054054</v>
      </c>
    </row>
    <row r="556" spans="1:7" s="115" customFormat="1" ht="12">
      <c r="A556" s="225"/>
      <c r="B556" s="226"/>
      <c r="C556" s="132">
        <v>4440</v>
      </c>
      <c r="D556" s="163" t="s">
        <v>207</v>
      </c>
      <c r="E556" s="44">
        <v>43964</v>
      </c>
      <c r="F556" s="111">
        <v>3860</v>
      </c>
      <c r="G556" s="112">
        <f t="shared" si="8"/>
        <v>8.779910836138658</v>
      </c>
    </row>
    <row r="557" spans="1:7" s="115" customFormat="1" ht="12">
      <c r="A557" s="225"/>
      <c r="B557" s="226"/>
      <c r="C557" s="132">
        <v>4520</v>
      </c>
      <c r="D557" s="163" t="s">
        <v>276</v>
      </c>
      <c r="E557" s="44">
        <v>243</v>
      </c>
      <c r="F557" s="111">
        <v>242.8</v>
      </c>
      <c r="G557" s="112">
        <f t="shared" si="8"/>
        <v>99.91769547325103</v>
      </c>
    </row>
    <row r="558" spans="1:7" s="115" customFormat="1" ht="24">
      <c r="A558" s="225"/>
      <c r="B558" s="226"/>
      <c r="C558" s="132">
        <v>4700</v>
      </c>
      <c r="D558" s="163" t="s">
        <v>210</v>
      </c>
      <c r="E558" s="44">
        <v>500</v>
      </c>
      <c r="F558" s="111">
        <v>0</v>
      </c>
      <c r="G558" s="112">
        <f t="shared" si="8"/>
        <v>0</v>
      </c>
    </row>
    <row r="559" spans="1:7" s="115" customFormat="1" ht="24">
      <c r="A559" s="225"/>
      <c r="B559" s="226"/>
      <c r="C559" s="132">
        <v>4740</v>
      </c>
      <c r="D559" s="163" t="s">
        <v>223</v>
      </c>
      <c r="E559" s="44">
        <v>1000</v>
      </c>
      <c r="F559" s="111">
        <v>0</v>
      </c>
      <c r="G559" s="112">
        <f t="shared" si="8"/>
        <v>0</v>
      </c>
    </row>
    <row r="560" spans="1:7" s="115" customFormat="1" ht="14.25" customHeight="1">
      <c r="A560" s="225"/>
      <c r="B560" s="231"/>
      <c r="C560" s="135">
        <v>4750</v>
      </c>
      <c r="D560" s="162" t="s">
        <v>212</v>
      </c>
      <c r="E560" s="25">
        <v>1500</v>
      </c>
      <c r="F560" s="111">
        <v>447.01</v>
      </c>
      <c r="G560" s="110">
        <f t="shared" si="8"/>
        <v>29.800666666666665</v>
      </c>
    </row>
    <row r="561" spans="1:7" s="115" customFormat="1" ht="12.75">
      <c r="A561" s="225"/>
      <c r="B561" s="230">
        <v>85404</v>
      </c>
      <c r="C561" s="121"/>
      <c r="D561" s="216" t="s">
        <v>289</v>
      </c>
      <c r="E561" s="25">
        <f>SUM(E562:E567)</f>
        <v>36795</v>
      </c>
      <c r="F561" s="97">
        <f>SUM(F562:F567)</f>
        <v>11609.109999999999</v>
      </c>
      <c r="G561" s="94">
        <f t="shared" si="8"/>
        <v>31.550781356162517</v>
      </c>
    </row>
    <row r="562" spans="1:7" s="115" customFormat="1" ht="12">
      <c r="A562" s="225"/>
      <c r="B562" s="219"/>
      <c r="C562" s="147">
        <v>4010</v>
      </c>
      <c r="D562" s="236" t="s">
        <v>194</v>
      </c>
      <c r="E562" s="22">
        <v>26189</v>
      </c>
      <c r="F562" s="111">
        <v>6049.42</v>
      </c>
      <c r="G562" s="108">
        <f t="shared" si="8"/>
        <v>23.099087403108175</v>
      </c>
    </row>
    <row r="563" spans="1:7" s="115" customFormat="1" ht="12">
      <c r="A563" s="225"/>
      <c r="B563" s="230"/>
      <c r="C563" s="147">
        <v>4040</v>
      </c>
      <c r="D563" s="236" t="s">
        <v>290</v>
      </c>
      <c r="E563" s="44">
        <v>2290</v>
      </c>
      <c r="F563" s="111">
        <v>2290</v>
      </c>
      <c r="G563" s="112">
        <f t="shared" si="8"/>
        <v>100</v>
      </c>
    </row>
    <row r="564" spans="1:7" s="115" customFormat="1" ht="12">
      <c r="A564" s="225"/>
      <c r="B564" s="230"/>
      <c r="C564" s="147">
        <v>4110</v>
      </c>
      <c r="D564" s="236" t="s">
        <v>196</v>
      </c>
      <c r="E564" s="44">
        <v>5144</v>
      </c>
      <c r="F564" s="111">
        <v>1506.09</v>
      </c>
      <c r="G564" s="112">
        <f t="shared" si="8"/>
        <v>29.27857698289269</v>
      </c>
    </row>
    <row r="565" spans="1:7" s="115" customFormat="1" ht="12">
      <c r="A565" s="225"/>
      <c r="B565" s="230"/>
      <c r="C565" s="147">
        <v>4120</v>
      </c>
      <c r="D565" s="236" t="s">
        <v>197</v>
      </c>
      <c r="E565" s="44">
        <v>697</v>
      </c>
      <c r="F565" s="111">
        <v>204.3</v>
      </c>
      <c r="G565" s="112">
        <f t="shared" si="8"/>
        <v>29.31133428981349</v>
      </c>
    </row>
    <row r="566" spans="1:7" s="115" customFormat="1" ht="12">
      <c r="A566" s="225"/>
      <c r="B566" s="230"/>
      <c r="C566" s="147">
        <v>4240</v>
      </c>
      <c r="D566" s="236" t="s">
        <v>259</v>
      </c>
      <c r="E566" s="44">
        <v>500</v>
      </c>
      <c r="F566" s="111">
        <v>78.3</v>
      </c>
      <c r="G566" s="112">
        <f t="shared" si="8"/>
        <v>15.659999999999998</v>
      </c>
    </row>
    <row r="567" spans="1:7" s="115" customFormat="1" ht="12">
      <c r="A567" s="186"/>
      <c r="B567" s="205"/>
      <c r="C567" s="127">
        <v>4440</v>
      </c>
      <c r="D567" s="187" t="s">
        <v>286</v>
      </c>
      <c r="E567" s="25">
        <v>1975</v>
      </c>
      <c r="F567" s="109">
        <v>1481</v>
      </c>
      <c r="G567" s="110">
        <f t="shared" si="8"/>
        <v>74.9873417721519</v>
      </c>
    </row>
    <row r="568" spans="1:7" s="113" customFormat="1" ht="25.5">
      <c r="A568" s="221"/>
      <c r="B568" s="414">
        <v>85406</v>
      </c>
      <c r="C568" s="4"/>
      <c r="D568" s="395" t="s">
        <v>161</v>
      </c>
      <c r="E568" s="64">
        <f>SUM(E569:E588)</f>
        <v>326691</v>
      </c>
      <c r="F568" s="96">
        <f>SUM(F569:F588)</f>
        <v>158105.65000000002</v>
      </c>
      <c r="G568" s="94">
        <f t="shared" si="8"/>
        <v>48.3960837611076</v>
      </c>
    </row>
    <row r="569" spans="1:7" s="115" customFormat="1" ht="12">
      <c r="A569" s="197"/>
      <c r="B569" s="224"/>
      <c r="C569" s="130">
        <v>3020</v>
      </c>
      <c r="D569" s="161" t="s">
        <v>193</v>
      </c>
      <c r="E569" s="22">
        <v>210</v>
      </c>
      <c r="F569" s="107">
        <v>210</v>
      </c>
      <c r="G569" s="108">
        <f t="shared" si="8"/>
        <v>100</v>
      </c>
    </row>
    <row r="570" spans="1:7" s="115" customFormat="1" ht="12">
      <c r="A570" s="225"/>
      <c r="B570" s="226"/>
      <c r="C570" s="132">
        <v>4010</v>
      </c>
      <c r="D570" s="163" t="s">
        <v>194</v>
      </c>
      <c r="E570" s="44">
        <v>225080</v>
      </c>
      <c r="F570" s="111">
        <v>103166.21</v>
      </c>
      <c r="G570" s="112">
        <f t="shared" si="8"/>
        <v>45.83535187488893</v>
      </c>
    </row>
    <row r="571" spans="1:7" s="115" customFormat="1" ht="12">
      <c r="A571" s="225"/>
      <c r="B571" s="226"/>
      <c r="C571" s="132">
        <v>4040</v>
      </c>
      <c r="D571" s="163" t="s">
        <v>195</v>
      </c>
      <c r="E571" s="44">
        <v>16811</v>
      </c>
      <c r="F571" s="111">
        <v>16810.15</v>
      </c>
      <c r="G571" s="112">
        <f t="shared" si="8"/>
        <v>99.99494378680626</v>
      </c>
    </row>
    <row r="572" spans="1:7" s="115" customFormat="1" ht="12">
      <c r="A572" s="225"/>
      <c r="B572" s="226"/>
      <c r="C572" s="132">
        <v>4110</v>
      </c>
      <c r="D572" s="163" t="s">
        <v>196</v>
      </c>
      <c r="E572" s="44">
        <v>36202</v>
      </c>
      <c r="F572" s="111">
        <v>19981.89</v>
      </c>
      <c r="G572" s="112">
        <f t="shared" si="8"/>
        <v>55.19554168277996</v>
      </c>
    </row>
    <row r="573" spans="1:7" s="115" customFormat="1" ht="12">
      <c r="A573" s="225"/>
      <c r="B573" s="226"/>
      <c r="C573" s="132">
        <v>4120</v>
      </c>
      <c r="D573" s="163" t="s">
        <v>197</v>
      </c>
      <c r="E573" s="44">
        <v>4913</v>
      </c>
      <c r="F573" s="111">
        <v>2710.74</v>
      </c>
      <c r="G573" s="112">
        <f t="shared" si="8"/>
        <v>55.174842255241195</v>
      </c>
    </row>
    <row r="574" spans="1:7" s="115" customFormat="1" ht="12">
      <c r="A574" s="225"/>
      <c r="B574" s="226"/>
      <c r="C574" s="132">
        <v>4170</v>
      </c>
      <c r="D574" s="163" t="s">
        <v>217</v>
      </c>
      <c r="E574" s="44">
        <v>4800</v>
      </c>
      <c r="F574" s="111">
        <v>1200</v>
      </c>
      <c r="G574" s="112">
        <f t="shared" si="8"/>
        <v>25</v>
      </c>
    </row>
    <row r="575" spans="1:7" s="115" customFormat="1" ht="12">
      <c r="A575" s="225"/>
      <c r="B575" s="226"/>
      <c r="C575" s="132">
        <v>4210</v>
      </c>
      <c r="D575" s="163" t="s">
        <v>198</v>
      </c>
      <c r="E575" s="44">
        <v>2273</v>
      </c>
      <c r="F575" s="111">
        <v>597.53</v>
      </c>
      <c r="G575" s="112">
        <f t="shared" si="8"/>
        <v>26.28816542014958</v>
      </c>
    </row>
    <row r="576" spans="1:7" s="115" customFormat="1" ht="12">
      <c r="A576" s="225"/>
      <c r="B576" s="226"/>
      <c r="C576" s="132">
        <v>4240</v>
      </c>
      <c r="D576" s="163" t="s">
        <v>247</v>
      </c>
      <c r="E576" s="44">
        <v>500</v>
      </c>
      <c r="F576" s="111">
        <v>398.3</v>
      </c>
      <c r="G576" s="112">
        <f t="shared" si="8"/>
        <v>79.66</v>
      </c>
    </row>
    <row r="577" spans="1:7" s="115" customFormat="1" ht="12">
      <c r="A577" s="225"/>
      <c r="B577" s="226"/>
      <c r="C577" s="132">
        <v>4260</v>
      </c>
      <c r="D577" s="163" t="s">
        <v>199</v>
      </c>
      <c r="E577" s="44">
        <v>13858</v>
      </c>
      <c r="F577" s="111">
        <v>6456.31</v>
      </c>
      <c r="G577" s="112">
        <f t="shared" si="8"/>
        <v>46.589046038389384</v>
      </c>
    </row>
    <row r="578" spans="1:7" s="115" customFormat="1" ht="12">
      <c r="A578" s="225"/>
      <c r="B578" s="226"/>
      <c r="C578" s="132">
        <v>4270</v>
      </c>
      <c r="D578" s="163" t="s">
        <v>200</v>
      </c>
      <c r="E578" s="44">
        <v>2000</v>
      </c>
      <c r="F578" s="111">
        <v>0</v>
      </c>
      <c r="G578" s="112">
        <f t="shared" si="8"/>
        <v>0</v>
      </c>
    </row>
    <row r="579" spans="1:7" s="115" customFormat="1" ht="12">
      <c r="A579" s="225"/>
      <c r="B579" s="226"/>
      <c r="C579" s="132">
        <v>4280</v>
      </c>
      <c r="D579" s="163" t="s">
        <v>201</v>
      </c>
      <c r="E579" s="44">
        <v>530</v>
      </c>
      <c r="F579" s="111">
        <v>0</v>
      </c>
      <c r="G579" s="112">
        <f t="shared" si="8"/>
        <v>0</v>
      </c>
    </row>
    <row r="580" spans="1:7" s="115" customFormat="1" ht="12">
      <c r="A580" s="225"/>
      <c r="B580" s="226"/>
      <c r="C580" s="132">
        <v>4300</v>
      </c>
      <c r="D580" s="163" t="s">
        <v>189</v>
      </c>
      <c r="E580" s="44">
        <v>1643</v>
      </c>
      <c r="F580" s="111">
        <v>281.42</v>
      </c>
      <c r="G580" s="112">
        <f t="shared" si="8"/>
        <v>17.1284236153378</v>
      </c>
    </row>
    <row r="581" spans="1:7" s="115" customFormat="1" ht="12">
      <c r="A581" s="225"/>
      <c r="B581" s="226"/>
      <c r="C581" s="132">
        <v>4350</v>
      </c>
      <c r="D581" s="163" t="s">
        <v>249</v>
      </c>
      <c r="E581" s="44">
        <v>864</v>
      </c>
      <c r="F581" s="111">
        <v>431.88</v>
      </c>
      <c r="G581" s="112">
        <f t="shared" si="8"/>
        <v>49.98611111111111</v>
      </c>
    </row>
    <row r="582" spans="1:7" s="115" customFormat="1" ht="24">
      <c r="A582" s="225"/>
      <c r="B582" s="226"/>
      <c r="C582" s="132">
        <v>4370</v>
      </c>
      <c r="D582" s="163" t="s">
        <v>204</v>
      </c>
      <c r="E582" s="44">
        <v>1657</v>
      </c>
      <c r="F582" s="111">
        <v>749.63</v>
      </c>
      <c r="G582" s="112">
        <f t="shared" si="8"/>
        <v>45.24019312009656</v>
      </c>
    </row>
    <row r="583" spans="1:7" s="115" customFormat="1" ht="12">
      <c r="A583" s="225"/>
      <c r="B583" s="226"/>
      <c r="C583" s="132">
        <v>4410</v>
      </c>
      <c r="D583" s="163" t="s">
        <v>205</v>
      </c>
      <c r="E583" s="44">
        <v>500</v>
      </c>
      <c r="F583" s="111">
        <v>175.95</v>
      </c>
      <c r="G583" s="112">
        <f t="shared" si="8"/>
        <v>35.19</v>
      </c>
    </row>
    <row r="584" spans="1:7" s="115" customFormat="1" ht="12">
      <c r="A584" s="225"/>
      <c r="B584" s="226"/>
      <c r="C584" s="132">
        <v>4430</v>
      </c>
      <c r="D584" s="163" t="s">
        <v>206</v>
      </c>
      <c r="E584" s="133">
        <v>752</v>
      </c>
      <c r="F584" s="111">
        <v>374</v>
      </c>
      <c r="G584" s="112">
        <f t="shared" si="8"/>
        <v>49.734042553191486</v>
      </c>
    </row>
    <row r="585" spans="1:7" s="115" customFormat="1" ht="12">
      <c r="A585" s="225"/>
      <c r="B585" s="226"/>
      <c r="C585" s="132">
        <v>4440</v>
      </c>
      <c r="D585" s="163" t="s">
        <v>207</v>
      </c>
      <c r="E585" s="44">
        <v>12998</v>
      </c>
      <c r="F585" s="111">
        <v>4519</v>
      </c>
      <c r="G585" s="112">
        <f t="shared" si="8"/>
        <v>34.76688721341745</v>
      </c>
    </row>
    <row r="586" spans="1:7" s="115" customFormat="1" ht="24">
      <c r="A586" s="225"/>
      <c r="B586" s="226"/>
      <c r="C586" s="132">
        <v>4700</v>
      </c>
      <c r="D586" s="163" t="s">
        <v>210</v>
      </c>
      <c r="E586" s="44">
        <v>300</v>
      </c>
      <c r="F586" s="111">
        <v>0</v>
      </c>
      <c r="G586" s="112">
        <f t="shared" si="8"/>
        <v>0</v>
      </c>
    </row>
    <row r="587" spans="1:7" s="115" customFormat="1" ht="24">
      <c r="A587" s="225"/>
      <c r="B587" s="226"/>
      <c r="C587" s="132">
        <v>4740</v>
      </c>
      <c r="D587" s="163" t="s">
        <v>223</v>
      </c>
      <c r="E587" s="44">
        <v>300</v>
      </c>
      <c r="F587" s="111">
        <v>33.64</v>
      </c>
      <c r="G587" s="112">
        <f t="shared" si="8"/>
        <v>11.213333333333333</v>
      </c>
    </row>
    <row r="588" spans="1:7" s="115" customFormat="1" ht="14.25" customHeight="1">
      <c r="A588" s="225"/>
      <c r="B588" s="231"/>
      <c r="C588" s="135">
        <v>4750</v>
      </c>
      <c r="D588" s="162" t="s">
        <v>212</v>
      </c>
      <c r="E588" s="25">
        <v>500</v>
      </c>
      <c r="F588" s="111">
        <v>9</v>
      </c>
      <c r="G588" s="110">
        <f t="shared" si="8"/>
        <v>1.7999999999999998</v>
      </c>
    </row>
    <row r="589" spans="1:7" ht="15.75">
      <c r="A589" s="213"/>
      <c r="B589" s="193">
        <v>85410</v>
      </c>
      <c r="C589" s="123"/>
      <c r="D589" s="194" t="s">
        <v>291</v>
      </c>
      <c r="E589" s="8">
        <f>SUM(E590:E607)</f>
        <v>1551197</v>
      </c>
      <c r="F589" s="96">
        <f>SUM(F590:F607)</f>
        <v>199519.31000000003</v>
      </c>
      <c r="G589" s="94">
        <f t="shared" si="8"/>
        <v>12.862280548505447</v>
      </c>
    </row>
    <row r="590" spans="1:7" s="115" customFormat="1" ht="12">
      <c r="A590" s="225"/>
      <c r="B590" s="224"/>
      <c r="C590" s="130">
        <v>3020</v>
      </c>
      <c r="D590" s="161" t="s">
        <v>193</v>
      </c>
      <c r="E590" s="22">
        <v>81</v>
      </c>
      <c r="F590" s="111">
        <v>0</v>
      </c>
      <c r="G590" s="108">
        <f aca="true" t="shared" si="9" ref="G590:G633">F590/E590*100</f>
        <v>0</v>
      </c>
    </row>
    <row r="591" spans="1:7" s="115" customFormat="1" ht="12">
      <c r="A591" s="225"/>
      <c r="B591" s="226"/>
      <c r="C591" s="132">
        <v>4010</v>
      </c>
      <c r="D591" s="163" t="s">
        <v>194</v>
      </c>
      <c r="E591" s="44">
        <v>183899</v>
      </c>
      <c r="F591" s="111">
        <v>96091.93</v>
      </c>
      <c r="G591" s="112">
        <f t="shared" si="9"/>
        <v>52.25255711015285</v>
      </c>
    </row>
    <row r="592" spans="1:7" s="115" customFormat="1" ht="12">
      <c r="A592" s="225"/>
      <c r="B592" s="226"/>
      <c r="C592" s="132">
        <v>4040</v>
      </c>
      <c r="D592" s="163" t="s">
        <v>195</v>
      </c>
      <c r="E592" s="44">
        <v>14224</v>
      </c>
      <c r="F592" s="111">
        <v>13556.97</v>
      </c>
      <c r="G592" s="112">
        <f t="shared" si="9"/>
        <v>95.31053149606299</v>
      </c>
    </row>
    <row r="593" spans="1:7" s="115" customFormat="1" ht="12">
      <c r="A593" s="225"/>
      <c r="B593" s="226"/>
      <c r="C593" s="132">
        <v>4110</v>
      </c>
      <c r="D593" s="163" t="s">
        <v>196</v>
      </c>
      <c r="E593" s="44">
        <v>33675</v>
      </c>
      <c r="F593" s="111">
        <v>17181.73</v>
      </c>
      <c r="G593" s="112">
        <f t="shared" si="9"/>
        <v>51.02221232368226</v>
      </c>
    </row>
    <row r="594" spans="1:7" s="115" customFormat="1" ht="12">
      <c r="A594" s="210"/>
      <c r="B594" s="210"/>
      <c r="C594" s="144">
        <v>4120</v>
      </c>
      <c r="D594" s="236" t="s">
        <v>197</v>
      </c>
      <c r="E594" s="44">
        <v>4792</v>
      </c>
      <c r="F594" s="111">
        <v>2585.53</v>
      </c>
      <c r="G594" s="112">
        <f t="shared" si="9"/>
        <v>53.95513355592655</v>
      </c>
    </row>
    <row r="595" spans="1:7" s="115" customFormat="1" ht="12">
      <c r="A595" s="210"/>
      <c r="B595" s="210"/>
      <c r="C595" s="144">
        <v>4170</v>
      </c>
      <c r="D595" s="236" t="s">
        <v>217</v>
      </c>
      <c r="E595" s="44">
        <v>1000</v>
      </c>
      <c r="F595" s="111">
        <v>0</v>
      </c>
      <c r="G595" s="112">
        <f t="shared" si="9"/>
        <v>0</v>
      </c>
    </row>
    <row r="596" spans="1:7" s="115" customFormat="1" ht="12">
      <c r="A596" s="210"/>
      <c r="B596" s="210"/>
      <c r="C596" s="144">
        <v>4210</v>
      </c>
      <c r="D596" s="236" t="s">
        <v>198</v>
      </c>
      <c r="E596" s="44">
        <v>64000</v>
      </c>
      <c r="F596" s="111">
        <v>54269.21</v>
      </c>
      <c r="G596" s="112">
        <f t="shared" si="9"/>
        <v>84.795640625</v>
      </c>
    </row>
    <row r="597" spans="1:7" s="115" customFormat="1" ht="12">
      <c r="A597" s="210"/>
      <c r="B597" s="210"/>
      <c r="C597" s="144">
        <v>4230</v>
      </c>
      <c r="D597" s="236" t="s">
        <v>238</v>
      </c>
      <c r="E597" s="44">
        <v>210</v>
      </c>
      <c r="F597" s="111">
        <v>0</v>
      </c>
      <c r="G597" s="112">
        <f t="shared" si="9"/>
        <v>0</v>
      </c>
    </row>
    <row r="598" spans="1:7" s="115" customFormat="1" ht="12">
      <c r="A598" s="210"/>
      <c r="B598" s="210"/>
      <c r="C598" s="144">
        <v>4260</v>
      </c>
      <c r="D598" s="236" t="s">
        <v>199</v>
      </c>
      <c r="E598" s="44">
        <v>29368</v>
      </c>
      <c r="F598" s="111">
        <v>12860.39</v>
      </c>
      <c r="G598" s="112">
        <f t="shared" si="9"/>
        <v>43.79048624353037</v>
      </c>
    </row>
    <row r="599" spans="1:7" s="115" customFormat="1" ht="12">
      <c r="A599" s="210"/>
      <c r="B599" s="210"/>
      <c r="C599" s="144">
        <v>4270</v>
      </c>
      <c r="D599" s="236" t="s">
        <v>200</v>
      </c>
      <c r="E599" s="44">
        <v>4500</v>
      </c>
      <c r="F599" s="111">
        <v>0</v>
      </c>
      <c r="G599" s="112">
        <f t="shared" si="9"/>
        <v>0</v>
      </c>
    </row>
    <row r="600" spans="1:7" s="115" customFormat="1" ht="12">
      <c r="A600" s="210"/>
      <c r="B600" s="210"/>
      <c r="C600" s="144">
        <v>4280</v>
      </c>
      <c r="D600" s="236" t="s">
        <v>250</v>
      </c>
      <c r="E600" s="44">
        <v>200</v>
      </c>
      <c r="F600" s="111">
        <v>0</v>
      </c>
      <c r="G600" s="112">
        <f t="shared" si="9"/>
        <v>0</v>
      </c>
    </row>
    <row r="601" spans="1:7" s="115" customFormat="1" ht="12">
      <c r="A601" s="210"/>
      <c r="B601" s="210"/>
      <c r="C601" s="144">
        <v>4300</v>
      </c>
      <c r="D601" s="236" t="s">
        <v>189</v>
      </c>
      <c r="E601" s="44">
        <v>2696</v>
      </c>
      <c r="F601" s="111">
        <v>2456.7</v>
      </c>
      <c r="G601" s="112">
        <f t="shared" si="9"/>
        <v>91.12388724035607</v>
      </c>
    </row>
    <row r="602" spans="1:7" s="115" customFormat="1" ht="24">
      <c r="A602" s="210"/>
      <c r="B602" s="210"/>
      <c r="C602" s="144">
        <v>4370</v>
      </c>
      <c r="D602" s="236" t="s">
        <v>204</v>
      </c>
      <c r="E602" s="44">
        <v>1320</v>
      </c>
      <c r="F602" s="111">
        <v>516.85</v>
      </c>
      <c r="G602" s="112">
        <f t="shared" si="9"/>
        <v>39.15530303030303</v>
      </c>
    </row>
    <row r="603" spans="1:7" s="115" customFormat="1" ht="12">
      <c r="A603" s="210"/>
      <c r="B603" s="210"/>
      <c r="C603" s="144">
        <v>4410</v>
      </c>
      <c r="D603" s="236" t="s">
        <v>205</v>
      </c>
      <c r="E603" s="44">
        <v>110</v>
      </c>
      <c r="F603" s="111">
        <v>0</v>
      </c>
      <c r="G603" s="112">
        <f t="shared" si="9"/>
        <v>0</v>
      </c>
    </row>
    <row r="604" spans="1:7" s="115" customFormat="1" ht="12">
      <c r="A604" s="210"/>
      <c r="B604" s="210"/>
      <c r="C604" s="144">
        <v>4440</v>
      </c>
      <c r="D604" s="236" t="s">
        <v>207</v>
      </c>
      <c r="E604" s="44">
        <v>10512</v>
      </c>
      <c r="F604" s="111">
        <v>0</v>
      </c>
      <c r="G604" s="112">
        <f t="shared" si="9"/>
        <v>0</v>
      </c>
    </row>
    <row r="605" spans="1:7" s="115" customFormat="1" ht="24">
      <c r="A605" s="210"/>
      <c r="B605" s="210"/>
      <c r="C605" s="144">
        <v>4740</v>
      </c>
      <c r="D605" s="158" t="s">
        <v>223</v>
      </c>
      <c r="E605" s="28">
        <v>410</v>
      </c>
      <c r="F605" s="111">
        <v>0</v>
      </c>
      <c r="G605" s="112">
        <f t="shared" si="9"/>
        <v>0</v>
      </c>
    </row>
    <row r="606" spans="1:7" s="115" customFormat="1" ht="12.75" customHeight="1">
      <c r="A606" s="210"/>
      <c r="B606" s="210"/>
      <c r="C606" s="144">
        <v>4750</v>
      </c>
      <c r="D606" s="227" t="s">
        <v>212</v>
      </c>
      <c r="E606" s="44">
        <v>200</v>
      </c>
      <c r="F606" s="111">
        <v>0</v>
      </c>
      <c r="G606" s="112">
        <f t="shared" si="9"/>
        <v>0</v>
      </c>
    </row>
    <row r="607" spans="1:7" s="115" customFormat="1" ht="12">
      <c r="A607" s="225"/>
      <c r="B607" s="211"/>
      <c r="C607" s="121">
        <v>6050</v>
      </c>
      <c r="D607" s="206" t="s">
        <v>224</v>
      </c>
      <c r="E607" s="17">
        <v>1200000</v>
      </c>
      <c r="F607" s="111">
        <v>0</v>
      </c>
      <c r="G607" s="110">
        <f t="shared" si="9"/>
        <v>0</v>
      </c>
    </row>
    <row r="608" spans="1:7" ht="25.5">
      <c r="A608" s="180"/>
      <c r="B608" s="221">
        <v>85412</v>
      </c>
      <c r="C608" s="4"/>
      <c r="D608" s="215" t="s">
        <v>292</v>
      </c>
      <c r="E608" s="34">
        <f>E609</f>
        <v>3000</v>
      </c>
      <c r="F608" s="96">
        <f>F609</f>
        <v>3000</v>
      </c>
      <c r="G608" s="94">
        <f t="shared" si="9"/>
        <v>100</v>
      </c>
    </row>
    <row r="609" spans="1:7" s="115" customFormat="1" ht="24">
      <c r="A609" s="225"/>
      <c r="B609" s="226"/>
      <c r="C609" s="144">
        <v>2820</v>
      </c>
      <c r="D609" s="158" t="s">
        <v>271</v>
      </c>
      <c r="E609" s="44">
        <v>3000</v>
      </c>
      <c r="F609" s="97">
        <v>3000</v>
      </c>
      <c r="G609" s="101">
        <f t="shared" si="9"/>
        <v>100</v>
      </c>
    </row>
    <row r="610" spans="1:7" ht="12.75">
      <c r="A610" s="184"/>
      <c r="B610" s="221">
        <v>85415</v>
      </c>
      <c r="C610" s="4"/>
      <c r="D610" s="215" t="s">
        <v>163</v>
      </c>
      <c r="E610" s="34">
        <f>E611+E612+E613</f>
        <v>243150</v>
      </c>
      <c r="F610" s="96">
        <f>SUM(F611:F613)</f>
        <v>197140.9</v>
      </c>
      <c r="G610" s="94">
        <f t="shared" si="9"/>
        <v>81.07789430392761</v>
      </c>
    </row>
    <row r="611" spans="1:7" s="115" customFormat="1" ht="12">
      <c r="A611" s="225"/>
      <c r="B611" s="225"/>
      <c r="C611" s="144">
        <v>3240</v>
      </c>
      <c r="D611" s="158" t="s">
        <v>293</v>
      </c>
      <c r="E611" s="28">
        <v>4800</v>
      </c>
      <c r="F611" s="111">
        <v>4540.9</v>
      </c>
      <c r="G611" s="108">
        <f t="shared" si="9"/>
        <v>94.60208333333333</v>
      </c>
    </row>
    <row r="612" spans="1:7" s="115" customFormat="1" ht="12">
      <c r="A612" s="225"/>
      <c r="B612" s="226"/>
      <c r="C612" s="144">
        <v>3248</v>
      </c>
      <c r="D612" s="158" t="s">
        <v>294</v>
      </c>
      <c r="E612" s="44">
        <v>161697</v>
      </c>
      <c r="F612" s="111">
        <v>130659.84</v>
      </c>
      <c r="G612" s="112">
        <f t="shared" si="9"/>
        <v>80.80535816991039</v>
      </c>
    </row>
    <row r="613" spans="1:7" s="115" customFormat="1" ht="12">
      <c r="A613" s="210"/>
      <c r="B613" s="210"/>
      <c r="C613" s="144">
        <v>3249</v>
      </c>
      <c r="D613" s="227" t="s">
        <v>294</v>
      </c>
      <c r="E613" s="28">
        <v>76653</v>
      </c>
      <c r="F613" s="111">
        <v>61940.16</v>
      </c>
      <c r="G613" s="112">
        <f t="shared" si="9"/>
        <v>80.80591757661149</v>
      </c>
    </row>
    <row r="614" spans="1:7" ht="12.75">
      <c r="A614" s="180"/>
      <c r="B614" s="221">
        <v>85446</v>
      </c>
      <c r="C614" s="87"/>
      <c r="D614" s="183" t="s">
        <v>263</v>
      </c>
      <c r="E614" s="34">
        <f>E615+E616</f>
        <v>10131</v>
      </c>
      <c r="F614" s="96">
        <f>SUM(F615:F616)</f>
        <v>1049.6</v>
      </c>
      <c r="G614" s="110">
        <f t="shared" si="9"/>
        <v>10.360280327707038</v>
      </c>
    </row>
    <row r="615" spans="1:7" ht="12.75">
      <c r="A615" s="184"/>
      <c r="B615" s="209"/>
      <c r="C615" s="124">
        <v>4300</v>
      </c>
      <c r="D615" s="198" t="s">
        <v>189</v>
      </c>
      <c r="E615" s="22">
        <v>8913</v>
      </c>
      <c r="F615" s="106">
        <v>980</v>
      </c>
      <c r="G615" s="108">
        <f t="shared" si="9"/>
        <v>10.995175586222372</v>
      </c>
    </row>
    <row r="616" spans="1:7" ht="12.75">
      <c r="A616" s="180"/>
      <c r="B616" s="231"/>
      <c r="C616" s="121">
        <v>4410</v>
      </c>
      <c r="D616" s="187" t="s">
        <v>205</v>
      </c>
      <c r="E616" s="25">
        <v>1218</v>
      </c>
      <c r="F616" s="106">
        <v>69.6</v>
      </c>
      <c r="G616" s="110">
        <f t="shared" si="9"/>
        <v>5.714285714285714</v>
      </c>
    </row>
    <row r="617" spans="1:7" ht="12.75">
      <c r="A617" s="180"/>
      <c r="B617" s="202">
        <v>85495</v>
      </c>
      <c r="C617" s="125"/>
      <c r="D617" s="217" t="s">
        <v>240</v>
      </c>
      <c r="E617" s="14">
        <f>E618+E619</f>
        <v>38060</v>
      </c>
      <c r="F617" s="96">
        <f>SUM(F618:F619)</f>
        <v>1917</v>
      </c>
      <c r="G617" s="94">
        <f t="shared" si="9"/>
        <v>5.036784025223332</v>
      </c>
    </row>
    <row r="618" spans="1:7" ht="12.75">
      <c r="A618" s="184"/>
      <c r="B618" s="210"/>
      <c r="C618" s="144">
        <v>4270</v>
      </c>
      <c r="D618" s="236" t="s">
        <v>200</v>
      </c>
      <c r="E618" s="44">
        <v>12500</v>
      </c>
      <c r="F618" s="106">
        <v>0</v>
      </c>
      <c r="G618" s="108">
        <f t="shared" si="9"/>
        <v>0</v>
      </c>
    </row>
    <row r="619" spans="1:7" ht="12.75">
      <c r="A619" s="204"/>
      <c r="B619" s="211"/>
      <c r="C619" s="121">
        <v>4440</v>
      </c>
      <c r="D619" s="187" t="s">
        <v>207</v>
      </c>
      <c r="E619" s="25">
        <v>25560</v>
      </c>
      <c r="F619" s="106">
        <v>1917</v>
      </c>
      <c r="G619" s="110">
        <f t="shared" si="9"/>
        <v>7.5</v>
      </c>
    </row>
    <row r="620" spans="1:7" s="118" customFormat="1" ht="15">
      <c r="A620" s="177">
        <v>921</v>
      </c>
      <c r="B620" s="178"/>
      <c r="C620" s="120"/>
      <c r="D620" s="179" t="s">
        <v>295</v>
      </c>
      <c r="E620" s="46">
        <v>17700</v>
      </c>
      <c r="F620" s="95">
        <f>F621+F623</f>
        <v>925.36</v>
      </c>
      <c r="G620" s="100">
        <f t="shared" si="9"/>
        <v>5.228022598870057</v>
      </c>
    </row>
    <row r="621" spans="1:7" ht="12.75">
      <c r="A621" s="208"/>
      <c r="B621" s="182">
        <v>92116</v>
      </c>
      <c r="C621" s="4"/>
      <c r="D621" s="215" t="s">
        <v>296</v>
      </c>
      <c r="E621" s="64">
        <v>5000</v>
      </c>
      <c r="F621" s="96">
        <f>F622</f>
        <v>0</v>
      </c>
      <c r="G621" s="94">
        <f t="shared" si="9"/>
        <v>0</v>
      </c>
    </row>
    <row r="622" spans="1:7" s="115" customFormat="1" ht="35.25" customHeight="1">
      <c r="A622" s="225"/>
      <c r="B622" s="231"/>
      <c r="C622" s="153">
        <v>2310</v>
      </c>
      <c r="D622" s="187" t="s">
        <v>297</v>
      </c>
      <c r="E622" s="69">
        <v>5000</v>
      </c>
      <c r="F622" s="111">
        <v>0</v>
      </c>
      <c r="G622" s="101">
        <f t="shared" si="9"/>
        <v>0</v>
      </c>
    </row>
    <row r="623" spans="1:7" ht="12.75">
      <c r="A623" s="180"/>
      <c r="B623" s="202">
        <v>92195</v>
      </c>
      <c r="C623" s="125"/>
      <c r="D623" s="217" t="s">
        <v>298</v>
      </c>
      <c r="E623" s="14">
        <v>12700</v>
      </c>
      <c r="F623" s="96">
        <f>SUM(F624:F625)</f>
        <v>925.36</v>
      </c>
      <c r="G623" s="94">
        <f t="shared" si="9"/>
        <v>7.286299212598426</v>
      </c>
    </row>
    <row r="624" spans="1:7" s="115" customFormat="1" ht="12">
      <c r="A624" s="186"/>
      <c r="B624" s="231"/>
      <c r="C624" s="121">
        <v>4210</v>
      </c>
      <c r="D624" s="187" t="s">
        <v>198</v>
      </c>
      <c r="E624" s="25">
        <v>8000</v>
      </c>
      <c r="F624" s="109">
        <v>775.36</v>
      </c>
      <c r="G624" s="101">
        <f t="shared" si="9"/>
        <v>9.692</v>
      </c>
    </row>
    <row r="625" spans="1:7" s="115" customFormat="1" ht="12">
      <c r="A625" s="233"/>
      <c r="B625" s="396"/>
      <c r="C625" s="153">
        <v>4300</v>
      </c>
      <c r="D625" s="397" t="s">
        <v>189</v>
      </c>
      <c r="E625" s="69">
        <v>4700</v>
      </c>
      <c r="F625" s="97">
        <v>150</v>
      </c>
      <c r="G625" s="101">
        <f t="shared" si="9"/>
        <v>3.1914893617021276</v>
      </c>
    </row>
    <row r="626" spans="1:7" s="118" customFormat="1" ht="15">
      <c r="A626" s="212">
        <v>926</v>
      </c>
      <c r="B626" s="189"/>
      <c r="C626" s="122"/>
      <c r="D626" s="190" t="s">
        <v>299</v>
      </c>
      <c r="E626" s="6">
        <v>99500</v>
      </c>
      <c r="F626" s="95">
        <f>F627+F629</f>
        <v>14904.49</v>
      </c>
      <c r="G626" s="100">
        <f t="shared" si="9"/>
        <v>14.979386934673366</v>
      </c>
    </row>
    <row r="627" spans="1:7" ht="14.25">
      <c r="A627" s="228"/>
      <c r="B627" s="202">
        <v>92601</v>
      </c>
      <c r="C627" s="125"/>
      <c r="D627" s="217" t="s">
        <v>300</v>
      </c>
      <c r="E627" s="14">
        <v>50000</v>
      </c>
      <c r="F627" s="96">
        <f>F628</f>
        <v>0</v>
      </c>
      <c r="G627" s="94">
        <f t="shared" si="9"/>
        <v>0</v>
      </c>
    </row>
    <row r="628" spans="1:7" s="115" customFormat="1" ht="36">
      <c r="A628" s="251"/>
      <c r="B628" s="205"/>
      <c r="C628" s="127">
        <v>6300</v>
      </c>
      <c r="D628" s="206" t="s">
        <v>301</v>
      </c>
      <c r="E628" s="17">
        <v>50000</v>
      </c>
      <c r="F628" s="111">
        <v>0</v>
      </c>
      <c r="G628" s="101">
        <f t="shared" si="9"/>
        <v>0</v>
      </c>
    </row>
    <row r="629" spans="1:7" ht="15.75">
      <c r="A629" s="213"/>
      <c r="B629" s="202">
        <v>92695</v>
      </c>
      <c r="C629" s="125"/>
      <c r="D629" s="217" t="s">
        <v>298</v>
      </c>
      <c r="E629" s="14">
        <v>49500</v>
      </c>
      <c r="F629" s="96">
        <f>SUM(F630:F632)</f>
        <v>14904.49</v>
      </c>
      <c r="G629" s="94">
        <f t="shared" si="9"/>
        <v>30.11008080808081</v>
      </c>
    </row>
    <row r="630" spans="1:7" s="115" customFormat="1" ht="12">
      <c r="A630" s="225"/>
      <c r="B630" s="230"/>
      <c r="C630" s="147">
        <v>4170</v>
      </c>
      <c r="D630" s="227" t="s">
        <v>217</v>
      </c>
      <c r="E630" s="28">
        <v>3000</v>
      </c>
      <c r="F630" s="111">
        <v>1914.4</v>
      </c>
      <c r="G630" s="108">
        <f t="shared" si="9"/>
        <v>63.81333333333333</v>
      </c>
    </row>
    <row r="631" spans="1:7" s="115" customFormat="1" ht="12">
      <c r="A631" s="225"/>
      <c r="B631" s="230"/>
      <c r="C631" s="147">
        <v>4210</v>
      </c>
      <c r="D631" s="227" t="s">
        <v>198</v>
      </c>
      <c r="E631" s="28">
        <v>23000</v>
      </c>
      <c r="F631" s="111">
        <v>4437.42</v>
      </c>
      <c r="G631" s="112">
        <f t="shared" si="9"/>
        <v>19.29313043478261</v>
      </c>
    </row>
    <row r="632" spans="1:7" s="115" customFormat="1" ht="12">
      <c r="A632" s="225"/>
      <c r="B632" s="230"/>
      <c r="C632" s="147">
        <v>4300</v>
      </c>
      <c r="D632" s="227" t="s">
        <v>189</v>
      </c>
      <c r="E632" s="28">
        <v>23500</v>
      </c>
      <c r="F632" s="111">
        <v>8552.67</v>
      </c>
      <c r="G632" s="110">
        <f t="shared" si="9"/>
        <v>36.394340425531915</v>
      </c>
    </row>
    <row r="633" spans="1:7" ht="15.75">
      <c r="A633" s="526" t="s">
        <v>302</v>
      </c>
      <c r="B633" s="527"/>
      <c r="C633" s="527"/>
      <c r="D633" s="528"/>
      <c r="E633" s="46">
        <f>E13+E16+E22+E47+E51+E76+E132+E172+E178+E357+E361+E374+E479+E528+E620+E626</f>
        <v>36738911</v>
      </c>
      <c r="F633" s="95">
        <f>F13+F16+F22+F47+F51+F76+F132+F172+F178+F357+F361+F374+F479+F528+F620+F626</f>
        <v>13536422.88</v>
      </c>
      <c r="G633" s="260">
        <f t="shared" si="9"/>
        <v>36.84492139682638</v>
      </c>
    </row>
    <row r="634" spans="1:7" ht="12.75">
      <c r="A634" s="249"/>
      <c r="B634" s="249"/>
      <c r="C634" s="249"/>
      <c r="D634" s="249"/>
      <c r="E634" s="249"/>
      <c r="F634" s="98"/>
      <c r="G634" s="103"/>
    </row>
    <row r="635" spans="1:7" ht="12.75">
      <c r="A635" s="248"/>
      <c r="B635" s="248"/>
      <c r="C635" s="248"/>
      <c r="D635" s="248"/>
      <c r="E635" s="248"/>
      <c r="F635" s="98"/>
      <c r="G635" s="103"/>
    </row>
    <row r="636" spans="1:7" ht="12.75">
      <c r="A636" s="248"/>
      <c r="B636" s="248"/>
      <c r="C636" s="248"/>
      <c r="D636" s="248"/>
      <c r="E636" s="248"/>
      <c r="F636" s="98"/>
      <c r="G636" s="103"/>
    </row>
    <row r="637" spans="1:7" ht="12.75">
      <c r="A637" s="248"/>
      <c r="B637" s="248"/>
      <c r="C637" s="248"/>
      <c r="D637" s="248"/>
      <c r="E637" s="248"/>
      <c r="F637" s="98"/>
      <c r="G637" s="103"/>
    </row>
    <row r="638" spans="1:7" ht="12.75">
      <c r="A638" s="248"/>
      <c r="B638" s="248"/>
      <c r="C638" s="248"/>
      <c r="D638" s="248"/>
      <c r="E638" s="248"/>
      <c r="F638" s="98"/>
      <c r="G638" s="103"/>
    </row>
    <row r="639" spans="1:7" ht="12.75">
      <c r="A639" s="248"/>
      <c r="B639" s="248"/>
      <c r="C639" s="248"/>
      <c r="D639" s="248"/>
      <c r="E639" s="248"/>
      <c r="F639" s="98"/>
      <c r="G639" s="103"/>
    </row>
    <row r="640" spans="1:7" ht="12.75">
      <c r="A640" s="248"/>
      <c r="B640" s="248"/>
      <c r="C640" s="248"/>
      <c r="D640" s="248"/>
      <c r="E640" s="248"/>
      <c r="F640" s="98"/>
      <c r="G640" s="103"/>
    </row>
    <row r="641" spans="1:7" ht="12.75">
      <c r="A641" s="248"/>
      <c r="B641" s="248"/>
      <c r="C641" s="248"/>
      <c r="D641" s="248"/>
      <c r="E641" s="248"/>
      <c r="F641" s="98"/>
      <c r="G641" s="103"/>
    </row>
    <row r="642" spans="1:7" ht="12.75">
      <c r="A642" s="248"/>
      <c r="B642" s="248"/>
      <c r="C642" s="248"/>
      <c r="D642" s="248"/>
      <c r="E642" s="248"/>
      <c r="F642" s="98"/>
      <c r="G642" s="103"/>
    </row>
    <row r="643" spans="1:7" ht="12.75">
      <c r="A643" s="248"/>
      <c r="B643" s="248"/>
      <c r="C643" s="248"/>
      <c r="D643" s="248"/>
      <c r="E643" s="248"/>
      <c r="F643" s="98"/>
      <c r="G643" s="103"/>
    </row>
    <row r="644" spans="1:7" ht="12.75">
      <c r="A644" s="248"/>
      <c r="B644" s="248"/>
      <c r="C644" s="248"/>
      <c r="D644" s="248"/>
      <c r="E644" s="248"/>
      <c r="F644" s="98"/>
      <c r="G644" s="103"/>
    </row>
    <row r="645" spans="1:7" ht="12.75">
      <c r="A645" s="248"/>
      <c r="B645" s="248"/>
      <c r="C645" s="248"/>
      <c r="D645" s="248"/>
      <c r="E645" s="248"/>
      <c r="F645" s="98"/>
      <c r="G645" s="103"/>
    </row>
    <row r="646" spans="1:7" ht="12.75">
      <c r="A646" s="248"/>
      <c r="B646" s="248"/>
      <c r="C646" s="248"/>
      <c r="D646" s="248"/>
      <c r="E646" s="248"/>
      <c r="F646" s="98"/>
      <c r="G646" s="103"/>
    </row>
    <row r="647" spans="1:7" ht="12.75">
      <c r="A647" s="248"/>
      <c r="B647" s="248"/>
      <c r="C647" s="248"/>
      <c r="D647" s="248"/>
      <c r="E647" s="248"/>
      <c r="F647" s="98"/>
      <c r="G647" s="103"/>
    </row>
    <row r="648" spans="1:7" ht="12.75">
      <c r="A648" s="248"/>
      <c r="B648" s="248"/>
      <c r="C648" s="248"/>
      <c r="D648" s="248"/>
      <c r="E648" s="248"/>
      <c r="F648" s="98"/>
      <c r="G648" s="103"/>
    </row>
    <row r="649" spans="1:7" ht="12.75">
      <c r="A649" s="248"/>
      <c r="B649" s="248"/>
      <c r="C649" s="248"/>
      <c r="D649" s="248"/>
      <c r="E649" s="248"/>
      <c r="F649" s="98"/>
      <c r="G649" s="103"/>
    </row>
    <row r="650" spans="1:7" ht="12.75">
      <c r="A650" s="248"/>
      <c r="B650" s="248"/>
      <c r="C650" s="248"/>
      <c r="D650" s="248"/>
      <c r="E650" s="248"/>
      <c r="F650" s="98"/>
      <c r="G650" s="103"/>
    </row>
    <row r="651" spans="1:7" ht="12.75">
      <c r="A651" s="248"/>
      <c r="B651" s="248"/>
      <c r="C651" s="248"/>
      <c r="D651" s="248"/>
      <c r="E651" s="248"/>
      <c r="F651" s="98"/>
      <c r="G651" s="103"/>
    </row>
    <row r="652" spans="1:7" ht="12.75">
      <c r="A652" s="248"/>
      <c r="B652" s="248"/>
      <c r="C652" s="248"/>
      <c r="D652" s="248"/>
      <c r="E652" s="248"/>
      <c r="F652" s="98"/>
      <c r="G652" s="103"/>
    </row>
    <row r="653" spans="1:7" ht="12.75">
      <c r="A653" s="248"/>
      <c r="B653" s="248"/>
      <c r="C653" s="248"/>
      <c r="D653" s="248"/>
      <c r="E653" s="248"/>
      <c r="F653" s="98"/>
      <c r="G653" s="103"/>
    </row>
    <row r="654" spans="1:7" ht="12.75">
      <c r="A654" s="248"/>
      <c r="B654" s="248"/>
      <c r="C654" s="248"/>
      <c r="D654" s="248"/>
      <c r="E654" s="248"/>
      <c r="F654" s="98"/>
      <c r="G654" s="103"/>
    </row>
    <row r="655" spans="1:7" ht="12.75">
      <c r="A655" s="248"/>
      <c r="B655" s="248"/>
      <c r="C655" s="248"/>
      <c r="D655" s="248"/>
      <c r="E655" s="248"/>
      <c r="F655" s="98"/>
      <c r="G655" s="103"/>
    </row>
    <row r="656" spans="1:7" ht="12.75">
      <c r="A656" s="248"/>
      <c r="B656" s="248"/>
      <c r="C656" s="248"/>
      <c r="D656" s="248"/>
      <c r="E656" s="248"/>
      <c r="F656" s="98"/>
      <c r="G656" s="103"/>
    </row>
    <row r="657" spans="1:7" ht="12.75">
      <c r="A657" s="248"/>
      <c r="B657" s="248"/>
      <c r="C657" s="248"/>
      <c r="D657" s="248"/>
      <c r="E657" s="248"/>
      <c r="F657" s="98"/>
      <c r="G657" s="103"/>
    </row>
    <row r="658" spans="1:7" ht="12.75">
      <c r="A658" s="248"/>
      <c r="B658" s="248"/>
      <c r="C658" s="248"/>
      <c r="D658" s="248"/>
      <c r="E658" s="248"/>
      <c r="F658" s="98"/>
      <c r="G658" s="103"/>
    </row>
    <row r="659" spans="1:7" ht="12.75">
      <c r="A659" s="248"/>
      <c r="B659" s="248"/>
      <c r="C659" s="248"/>
      <c r="D659" s="248"/>
      <c r="E659" s="248"/>
      <c r="F659" s="98"/>
      <c r="G659" s="103"/>
    </row>
    <row r="660" spans="1:7" ht="12.75">
      <c r="A660" s="248"/>
      <c r="B660" s="248"/>
      <c r="C660" s="248"/>
      <c r="D660" s="248"/>
      <c r="E660" s="248"/>
      <c r="F660" s="98"/>
      <c r="G660" s="103"/>
    </row>
    <row r="661" spans="1:7" ht="12.75">
      <c r="A661" s="248"/>
      <c r="B661" s="248"/>
      <c r="C661" s="248"/>
      <c r="D661" s="248"/>
      <c r="E661" s="248"/>
      <c r="F661" s="98"/>
      <c r="G661" s="103"/>
    </row>
    <row r="662" spans="1:7" ht="12.75">
      <c r="A662" s="248"/>
      <c r="B662" s="248"/>
      <c r="C662" s="248"/>
      <c r="D662" s="248"/>
      <c r="E662" s="248"/>
      <c r="F662" s="98"/>
      <c r="G662" s="103"/>
    </row>
    <row r="663" spans="1:7" ht="12.75">
      <c r="A663" s="248"/>
      <c r="B663" s="248"/>
      <c r="C663" s="248"/>
      <c r="D663" s="248"/>
      <c r="E663" s="248"/>
      <c r="F663" s="98"/>
      <c r="G663" s="103"/>
    </row>
    <row r="664" spans="1:7" ht="12.75">
      <c r="A664" s="248"/>
      <c r="B664" s="248"/>
      <c r="C664" s="248"/>
      <c r="D664" s="248"/>
      <c r="E664" s="248"/>
      <c r="F664" s="98"/>
      <c r="G664" s="103"/>
    </row>
    <row r="665" spans="1:7" ht="12.75">
      <c r="A665" s="248"/>
      <c r="B665" s="248"/>
      <c r="C665" s="248"/>
      <c r="D665" s="248"/>
      <c r="E665" s="248"/>
      <c r="F665" s="98"/>
      <c r="G665" s="103"/>
    </row>
    <row r="666" spans="1:7" ht="12.75">
      <c r="A666" s="248"/>
      <c r="B666" s="248"/>
      <c r="C666" s="248"/>
      <c r="D666" s="248"/>
      <c r="E666" s="248"/>
      <c r="F666" s="98"/>
      <c r="G666" s="103"/>
    </row>
    <row r="667" spans="1:7" ht="12.75">
      <c r="A667" s="248"/>
      <c r="B667" s="248"/>
      <c r="C667" s="248"/>
      <c r="D667" s="248"/>
      <c r="E667" s="248"/>
      <c r="F667" s="98"/>
      <c r="G667" s="103"/>
    </row>
    <row r="668" spans="1:7" ht="12.75">
      <c r="A668" s="248"/>
      <c r="B668" s="248"/>
      <c r="C668" s="248"/>
      <c r="D668" s="248"/>
      <c r="E668" s="248"/>
      <c r="F668" s="98"/>
      <c r="G668" s="103"/>
    </row>
    <row r="669" spans="1:7" ht="12.75">
      <c r="A669" s="248"/>
      <c r="B669" s="248"/>
      <c r="C669" s="248"/>
      <c r="D669" s="248"/>
      <c r="E669" s="248"/>
      <c r="F669" s="98"/>
      <c r="G669" s="103"/>
    </row>
    <row r="670" spans="1:7" ht="12.75">
      <c r="A670" s="248"/>
      <c r="B670" s="248"/>
      <c r="C670" s="248"/>
      <c r="D670" s="248"/>
      <c r="E670" s="248"/>
      <c r="F670" s="98"/>
      <c r="G670" s="103"/>
    </row>
    <row r="671" spans="1:7" ht="12.75">
      <c r="A671" s="248"/>
      <c r="B671" s="248"/>
      <c r="C671" s="248"/>
      <c r="D671" s="248"/>
      <c r="E671" s="248"/>
      <c r="F671" s="98"/>
      <c r="G671" s="103"/>
    </row>
    <row r="672" spans="1:7" ht="12.75">
      <c r="A672" s="248"/>
      <c r="B672" s="248"/>
      <c r="C672" s="248"/>
      <c r="D672" s="248"/>
      <c r="E672" s="248"/>
      <c r="F672" s="98"/>
      <c r="G672" s="103"/>
    </row>
    <row r="673" spans="1:7" ht="12.75">
      <c r="A673" s="248"/>
      <c r="B673" s="248"/>
      <c r="C673" s="248"/>
      <c r="D673" s="248"/>
      <c r="E673" s="248"/>
      <c r="F673" s="98"/>
      <c r="G673" s="103"/>
    </row>
    <row r="674" spans="1:7" ht="12.75">
      <c r="A674" s="248"/>
      <c r="B674" s="248"/>
      <c r="C674" s="248"/>
      <c r="D674" s="248"/>
      <c r="E674" s="248"/>
      <c r="F674" s="98"/>
      <c r="G674" s="103"/>
    </row>
    <row r="675" spans="1:7" ht="12.75">
      <c r="A675" s="248"/>
      <c r="B675" s="248"/>
      <c r="C675" s="248"/>
      <c r="D675" s="248"/>
      <c r="E675" s="248"/>
      <c r="F675" s="98"/>
      <c r="G675" s="103"/>
    </row>
    <row r="676" spans="1:7" ht="12.75">
      <c r="A676" s="248"/>
      <c r="B676" s="248"/>
      <c r="C676" s="248"/>
      <c r="D676" s="248"/>
      <c r="E676" s="248"/>
      <c r="F676" s="98"/>
      <c r="G676" s="103"/>
    </row>
    <row r="677" spans="1:7" ht="12.75">
      <c r="A677" s="248"/>
      <c r="B677" s="248"/>
      <c r="C677" s="248"/>
      <c r="D677" s="248"/>
      <c r="E677" s="248"/>
      <c r="F677" s="98"/>
      <c r="G677" s="103"/>
    </row>
    <row r="678" spans="1:7" ht="12.75">
      <c r="A678" s="248"/>
      <c r="B678" s="248"/>
      <c r="C678" s="248"/>
      <c r="D678" s="248"/>
      <c r="E678" s="248"/>
      <c r="F678" s="98"/>
      <c r="G678" s="103"/>
    </row>
    <row r="679" spans="1:7" ht="12.75">
      <c r="A679" s="248"/>
      <c r="B679" s="248"/>
      <c r="C679" s="248"/>
      <c r="D679" s="248"/>
      <c r="E679" s="248"/>
      <c r="F679" s="98"/>
      <c r="G679" s="103"/>
    </row>
    <row r="680" spans="1:7" ht="12.75">
      <c r="A680" s="248"/>
      <c r="B680" s="248"/>
      <c r="C680" s="248"/>
      <c r="D680" s="248"/>
      <c r="E680" s="248"/>
      <c r="F680" s="98"/>
      <c r="G680" s="103"/>
    </row>
    <row r="681" spans="1:7" ht="12.75">
      <c r="A681" s="248"/>
      <c r="B681" s="248"/>
      <c r="C681" s="248"/>
      <c r="D681" s="248"/>
      <c r="E681" s="248"/>
      <c r="F681" s="98"/>
      <c r="G681" s="103"/>
    </row>
    <row r="682" spans="1:7" ht="12.75">
      <c r="A682" s="248"/>
      <c r="B682" s="248"/>
      <c r="C682" s="248"/>
      <c r="D682" s="248"/>
      <c r="E682" s="248"/>
      <c r="F682" s="98"/>
      <c r="G682" s="103"/>
    </row>
    <row r="683" spans="1:7" ht="12.75">
      <c r="A683" s="248"/>
      <c r="B683" s="248"/>
      <c r="C683" s="248"/>
      <c r="D683" s="248"/>
      <c r="E683" s="248"/>
      <c r="F683" s="98"/>
      <c r="G683" s="103"/>
    </row>
    <row r="684" spans="1:7" ht="12.75">
      <c r="A684" s="248"/>
      <c r="B684" s="248"/>
      <c r="C684" s="248"/>
      <c r="D684" s="248"/>
      <c r="E684" s="248"/>
      <c r="F684" s="98"/>
      <c r="G684" s="103"/>
    </row>
    <row r="685" spans="1:7" ht="12.75">
      <c r="A685" s="248"/>
      <c r="B685" s="248"/>
      <c r="C685" s="248"/>
      <c r="D685" s="248"/>
      <c r="E685" s="248"/>
      <c r="F685" s="98"/>
      <c r="G685" s="103"/>
    </row>
    <row r="686" spans="1:7" ht="12.75">
      <c r="A686" s="248"/>
      <c r="B686" s="248"/>
      <c r="C686" s="248"/>
      <c r="D686" s="248"/>
      <c r="E686" s="248"/>
      <c r="F686" s="98"/>
      <c r="G686" s="103"/>
    </row>
    <row r="687" spans="1:7" ht="12.75">
      <c r="A687" s="248"/>
      <c r="B687" s="248"/>
      <c r="C687" s="248"/>
      <c r="D687" s="248"/>
      <c r="E687" s="248"/>
      <c r="F687" s="98"/>
      <c r="G687" s="103"/>
    </row>
    <row r="688" spans="1:7" ht="12.75">
      <c r="A688" s="248"/>
      <c r="B688" s="248"/>
      <c r="C688" s="248"/>
      <c r="D688" s="248"/>
      <c r="E688" s="248"/>
      <c r="F688" s="98"/>
      <c r="G688" s="103"/>
    </row>
    <row r="689" spans="1:7" ht="12.75">
      <c r="A689" s="248"/>
      <c r="B689" s="248"/>
      <c r="C689" s="248"/>
      <c r="D689" s="248"/>
      <c r="E689" s="248"/>
      <c r="F689" s="98"/>
      <c r="G689" s="103"/>
    </row>
    <row r="690" spans="1:7" ht="12.75">
      <c r="A690" s="248"/>
      <c r="B690" s="248"/>
      <c r="C690" s="248"/>
      <c r="D690" s="248"/>
      <c r="E690" s="248"/>
      <c r="F690" s="98"/>
      <c r="G690" s="103"/>
    </row>
    <row r="691" spans="1:7" ht="12.75">
      <c r="A691" s="248"/>
      <c r="B691" s="248"/>
      <c r="C691" s="248"/>
      <c r="D691" s="248"/>
      <c r="E691" s="248"/>
      <c r="F691" s="98"/>
      <c r="G691" s="103"/>
    </row>
    <row r="692" spans="1:7" ht="12.75">
      <c r="A692" s="248"/>
      <c r="B692" s="248"/>
      <c r="C692" s="248"/>
      <c r="D692" s="248"/>
      <c r="E692" s="248"/>
      <c r="F692" s="98"/>
      <c r="G692" s="103"/>
    </row>
    <row r="693" spans="1:7" ht="12.75">
      <c r="A693" s="248"/>
      <c r="B693" s="248"/>
      <c r="C693" s="248"/>
      <c r="D693" s="248"/>
      <c r="E693" s="248"/>
      <c r="F693" s="98"/>
      <c r="G693" s="103"/>
    </row>
    <row r="694" spans="1:7" ht="12.75">
      <c r="A694" s="248"/>
      <c r="B694" s="248"/>
      <c r="C694" s="248"/>
      <c r="D694" s="248"/>
      <c r="E694" s="248"/>
      <c r="F694" s="98"/>
      <c r="G694" s="103"/>
    </row>
    <row r="695" spans="1:7" ht="12.75">
      <c r="A695" s="248"/>
      <c r="B695" s="248"/>
      <c r="C695" s="248"/>
      <c r="D695" s="248"/>
      <c r="E695" s="248"/>
      <c r="F695" s="98"/>
      <c r="G695" s="103"/>
    </row>
    <row r="696" spans="1:7" ht="12.75">
      <c r="A696" s="248"/>
      <c r="B696" s="248"/>
      <c r="C696" s="248"/>
      <c r="D696" s="248"/>
      <c r="E696" s="248"/>
      <c r="F696" s="98"/>
      <c r="G696" s="103"/>
    </row>
    <row r="697" spans="1:7" ht="12.75">
      <c r="A697" s="248"/>
      <c r="B697" s="248"/>
      <c r="C697" s="248"/>
      <c r="D697" s="248"/>
      <c r="E697" s="248"/>
      <c r="F697" s="98"/>
      <c r="G697" s="103"/>
    </row>
    <row r="698" spans="1:7" ht="12.75">
      <c r="A698" s="248"/>
      <c r="B698" s="248"/>
      <c r="C698" s="248"/>
      <c r="D698" s="248"/>
      <c r="E698" s="248"/>
      <c r="F698" s="98"/>
      <c r="G698" s="103"/>
    </row>
    <row r="699" spans="1:7" ht="12.75">
      <c r="A699" s="248"/>
      <c r="B699" s="248"/>
      <c r="C699" s="248"/>
      <c r="D699" s="248"/>
      <c r="E699" s="248"/>
      <c r="F699" s="98"/>
      <c r="G699" s="103"/>
    </row>
    <row r="700" spans="1:7" ht="12.75">
      <c r="A700" s="248"/>
      <c r="B700" s="248"/>
      <c r="C700" s="248"/>
      <c r="D700" s="248"/>
      <c r="E700" s="248"/>
      <c r="F700" s="98"/>
      <c r="G700" s="103"/>
    </row>
    <row r="701" spans="1:7" ht="12.75">
      <c r="A701" s="248"/>
      <c r="B701" s="248"/>
      <c r="C701" s="248"/>
      <c r="D701" s="248"/>
      <c r="E701" s="248"/>
      <c r="F701" s="98"/>
      <c r="G701" s="103"/>
    </row>
    <row r="702" spans="1:7" ht="12.75">
      <c r="A702" s="248"/>
      <c r="B702" s="248"/>
      <c r="C702" s="248"/>
      <c r="D702" s="248"/>
      <c r="E702" s="248"/>
      <c r="F702" s="98"/>
      <c r="G702" s="103"/>
    </row>
    <row r="703" spans="1:7" ht="12.75">
      <c r="A703" s="248"/>
      <c r="B703" s="248"/>
      <c r="C703" s="248"/>
      <c r="D703" s="248"/>
      <c r="E703" s="248"/>
      <c r="F703" s="98"/>
      <c r="G703" s="103"/>
    </row>
    <row r="704" spans="1:7" ht="12.75">
      <c r="A704" s="248"/>
      <c r="B704" s="248"/>
      <c r="C704" s="248"/>
      <c r="D704" s="248"/>
      <c r="E704" s="248"/>
      <c r="F704" s="98"/>
      <c r="G704" s="103"/>
    </row>
    <row r="705" spans="1:7" ht="12.75">
      <c r="A705" s="248"/>
      <c r="B705" s="248"/>
      <c r="C705" s="248"/>
      <c r="D705" s="248"/>
      <c r="E705" s="248"/>
      <c r="F705" s="98"/>
      <c r="G705" s="103"/>
    </row>
    <row r="706" spans="1:7" ht="12.75">
      <c r="A706" s="248"/>
      <c r="B706" s="248"/>
      <c r="C706" s="248"/>
      <c r="D706" s="248"/>
      <c r="E706" s="248"/>
      <c r="F706" s="98"/>
      <c r="G706" s="103"/>
    </row>
    <row r="707" spans="1:7" ht="12.75">
      <c r="A707" s="248"/>
      <c r="B707" s="248"/>
      <c r="C707" s="248"/>
      <c r="D707" s="248"/>
      <c r="E707" s="248"/>
      <c r="F707" s="98"/>
      <c r="G707" s="103"/>
    </row>
    <row r="708" spans="1:7" ht="12.75">
      <c r="A708" s="248"/>
      <c r="B708" s="248"/>
      <c r="C708" s="248"/>
      <c r="D708" s="248"/>
      <c r="E708" s="248"/>
      <c r="F708" s="98"/>
      <c r="G708" s="103"/>
    </row>
    <row r="709" spans="1:7" ht="12.75">
      <c r="A709" s="248"/>
      <c r="B709" s="248"/>
      <c r="C709" s="248"/>
      <c r="D709" s="248"/>
      <c r="E709" s="248"/>
      <c r="F709" s="98"/>
      <c r="G709" s="103"/>
    </row>
    <row r="710" spans="1:7" ht="12.75">
      <c r="A710" s="248"/>
      <c r="B710" s="248"/>
      <c r="C710" s="248"/>
      <c r="D710" s="248"/>
      <c r="E710" s="248"/>
      <c r="F710" s="98"/>
      <c r="G710" s="103"/>
    </row>
    <row r="711" spans="1:7" ht="12.75">
      <c r="A711" s="248"/>
      <c r="B711" s="248"/>
      <c r="C711" s="248"/>
      <c r="D711" s="248"/>
      <c r="E711" s="248"/>
      <c r="F711" s="98"/>
      <c r="G711" s="103"/>
    </row>
    <row r="712" spans="1:7" ht="12.75">
      <c r="A712" s="248"/>
      <c r="B712" s="248"/>
      <c r="C712" s="248"/>
      <c r="D712" s="248"/>
      <c r="E712" s="248"/>
      <c r="F712" s="98"/>
      <c r="G712" s="103"/>
    </row>
    <row r="713" spans="1:7" ht="12.75">
      <c r="A713" s="248"/>
      <c r="B713" s="248"/>
      <c r="C713" s="248"/>
      <c r="D713" s="248"/>
      <c r="E713" s="248"/>
      <c r="F713" s="98"/>
      <c r="G713" s="103"/>
    </row>
    <row r="714" spans="1:7" ht="12.75">
      <c r="A714" s="248"/>
      <c r="B714" s="248"/>
      <c r="C714" s="248"/>
      <c r="D714" s="248"/>
      <c r="E714" s="248"/>
      <c r="F714" s="98"/>
      <c r="G714" s="103"/>
    </row>
    <row r="715" spans="1:7" ht="12.75">
      <c r="A715" s="248"/>
      <c r="B715" s="248"/>
      <c r="C715" s="248"/>
      <c r="D715" s="248"/>
      <c r="E715" s="248"/>
      <c r="F715" s="98"/>
      <c r="G715" s="103"/>
    </row>
    <row r="716" spans="1:7" ht="12.75">
      <c r="A716" s="248"/>
      <c r="B716" s="248"/>
      <c r="C716" s="248"/>
      <c r="D716" s="248"/>
      <c r="E716" s="248"/>
      <c r="F716" s="98"/>
      <c r="G716" s="103"/>
    </row>
    <row r="717" spans="1:7" ht="12.75">
      <c r="A717" s="248"/>
      <c r="B717" s="248"/>
      <c r="C717" s="248"/>
      <c r="D717" s="248"/>
      <c r="E717" s="248"/>
      <c r="F717" s="98"/>
      <c r="G717" s="103"/>
    </row>
    <row r="718" spans="1:7" ht="12.75">
      <c r="A718" s="248"/>
      <c r="B718" s="248"/>
      <c r="C718" s="248"/>
      <c r="D718" s="248"/>
      <c r="E718" s="248"/>
      <c r="F718" s="98"/>
      <c r="G718" s="103"/>
    </row>
    <row r="719" spans="1:7" ht="12.75">
      <c r="A719" s="248"/>
      <c r="B719" s="248"/>
      <c r="C719" s="248"/>
      <c r="D719" s="248"/>
      <c r="E719" s="248"/>
      <c r="F719" s="98"/>
      <c r="G719" s="103"/>
    </row>
    <row r="720" spans="1:7" ht="12.75">
      <c r="A720" s="248"/>
      <c r="B720" s="248"/>
      <c r="C720" s="248"/>
      <c r="D720" s="248"/>
      <c r="E720" s="248"/>
      <c r="F720" s="98"/>
      <c r="G720" s="103"/>
    </row>
    <row r="721" spans="1:7" ht="12.75">
      <c r="A721" s="248"/>
      <c r="B721" s="248"/>
      <c r="C721" s="248"/>
      <c r="D721" s="248"/>
      <c r="E721" s="248"/>
      <c r="F721" s="98"/>
      <c r="G721" s="103"/>
    </row>
    <row r="722" spans="1:7" ht="12.75">
      <c r="A722" s="248"/>
      <c r="B722" s="248"/>
      <c r="C722" s="248"/>
      <c r="D722" s="248"/>
      <c r="E722" s="248"/>
      <c r="F722" s="98"/>
      <c r="G722" s="103"/>
    </row>
    <row r="723" spans="1:7" ht="12.75">
      <c r="A723" s="248"/>
      <c r="B723" s="248"/>
      <c r="C723" s="248"/>
      <c r="D723" s="248"/>
      <c r="E723" s="248"/>
      <c r="F723" s="98"/>
      <c r="G723" s="103"/>
    </row>
    <row r="724" spans="1:7" ht="12.75">
      <c r="A724" s="248"/>
      <c r="B724" s="248"/>
      <c r="C724" s="248"/>
      <c r="D724" s="248"/>
      <c r="E724" s="248"/>
      <c r="F724" s="98"/>
      <c r="G724" s="103"/>
    </row>
    <row r="725" spans="1:7" ht="12.75">
      <c r="A725" s="248"/>
      <c r="B725" s="248"/>
      <c r="C725" s="248"/>
      <c r="D725" s="248"/>
      <c r="E725" s="248"/>
      <c r="F725" s="98"/>
      <c r="G725" s="103"/>
    </row>
    <row r="726" spans="1:7" ht="12.75">
      <c r="A726" s="248"/>
      <c r="B726" s="248"/>
      <c r="C726" s="248"/>
      <c r="D726" s="248"/>
      <c r="E726" s="248"/>
      <c r="F726" s="98"/>
      <c r="G726" s="103"/>
    </row>
    <row r="727" spans="1:7" ht="12.75">
      <c r="A727" s="248"/>
      <c r="B727" s="248"/>
      <c r="C727" s="248"/>
      <c r="D727" s="248"/>
      <c r="E727" s="248"/>
      <c r="F727" s="98"/>
      <c r="G727" s="103"/>
    </row>
    <row r="728" spans="1:7" ht="12.75">
      <c r="A728" s="248"/>
      <c r="B728" s="248"/>
      <c r="C728" s="248"/>
      <c r="D728" s="248"/>
      <c r="E728" s="248"/>
      <c r="F728" s="98"/>
      <c r="G728" s="103"/>
    </row>
    <row r="729" spans="1:7" ht="12.75">
      <c r="A729" s="248"/>
      <c r="B729" s="248"/>
      <c r="C729" s="248"/>
      <c r="D729" s="248"/>
      <c r="E729" s="248"/>
      <c r="F729" s="98"/>
      <c r="G729" s="103"/>
    </row>
    <row r="730" spans="1:7" ht="12.75">
      <c r="A730" s="248"/>
      <c r="B730" s="248"/>
      <c r="C730" s="248"/>
      <c r="D730" s="248"/>
      <c r="E730" s="248"/>
      <c r="F730" s="98"/>
      <c r="G730" s="103"/>
    </row>
    <row r="731" spans="1:7" ht="12.75">
      <c r="A731" s="248"/>
      <c r="B731" s="248"/>
      <c r="C731" s="248"/>
      <c r="D731" s="248"/>
      <c r="E731" s="248"/>
      <c r="F731" s="98"/>
      <c r="G731" s="103"/>
    </row>
    <row r="732" spans="1:7" ht="12.75">
      <c r="A732" s="248"/>
      <c r="B732" s="248"/>
      <c r="C732" s="248"/>
      <c r="D732" s="248"/>
      <c r="E732" s="248"/>
      <c r="F732" s="98"/>
      <c r="G732" s="103"/>
    </row>
    <row r="733" spans="1:7" ht="12.75">
      <c r="A733" s="248"/>
      <c r="B733" s="248"/>
      <c r="C733" s="248"/>
      <c r="D733" s="248"/>
      <c r="E733" s="248"/>
      <c r="F733" s="98"/>
      <c r="G733" s="103"/>
    </row>
    <row r="734" spans="1:7" ht="12.75">
      <c r="A734" s="248"/>
      <c r="B734" s="248"/>
      <c r="C734" s="248"/>
      <c r="D734" s="248"/>
      <c r="E734" s="248"/>
      <c r="F734" s="98"/>
      <c r="G734" s="103"/>
    </row>
    <row r="735" spans="1:7" ht="12.75">
      <c r="A735" s="248"/>
      <c r="B735" s="248"/>
      <c r="C735" s="248"/>
      <c r="D735" s="248"/>
      <c r="E735" s="248"/>
      <c r="F735" s="98"/>
      <c r="G735" s="103"/>
    </row>
    <row r="736" spans="1:7" ht="12.75">
      <c r="A736" s="248"/>
      <c r="B736" s="248"/>
      <c r="C736" s="248"/>
      <c r="D736" s="248"/>
      <c r="E736" s="248"/>
      <c r="F736" s="98"/>
      <c r="G736" s="103"/>
    </row>
    <row r="737" spans="1:7" ht="12.75">
      <c r="A737" s="248"/>
      <c r="B737" s="248"/>
      <c r="C737" s="248"/>
      <c r="D737" s="248"/>
      <c r="E737" s="248"/>
      <c r="F737" s="98"/>
      <c r="G737" s="103"/>
    </row>
    <row r="738" spans="1:7" ht="12.75">
      <c r="A738" s="248"/>
      <c r="B738" s="248"/>
      <c r="C738" s="248"/>
      <c r="D738" s="248"/>
      <c r="E738" s="248"/>
      <c r="F738" s="98"/>
      <c r="G738" s="103"/>
    </row>
    <row r="739" spans="1:7" ht="12.75">
      <c r="A739" s="248"/>
      <c r="B739" s="248"/>
      <c r="C739" s="248"/>
      <c r="D739" s="248"/>
      <c r="E739" s="248"/>
      <c r="F739" s="98"/>
      <c r="G739" s="103"/>
    </row>
    <row r="740" spans="1:7" ht="12.75">
      <c r="A740" s="248"/>
      <c r="B740" s="248"/>
      <c r="C740" s="248"/>
      <c r="D740" s="248"/>
      <c r="E740" s="248"/>
      <c r="F740" s="98"/>
      <c r="G740" s="103"/>
    </row>
    <row r="741" spans="1:7" ht="12.75">
      <c r="A741" s="248"/>
      <c r="B741" s="248"/>
      <c r="C741" s="248"/>
      <c r="D741" s="248"/>
      <c r="E741" s="248"/>
      <c r="F741" s="98"/>
      <c r="G741" s="103"/>
    </row>
    <row r="742" spans="1:7" ht="12.75">
      <c r="A742" s="248"/>
      <c r="B742" s="248"/>
      <c r="C742" s="248"/>
      <c r="D742" s="248"/>
      <c r="E742" s="248"/>
      <c r="F742" s="98"/>
      <c r="G742" s="103"/>
    </row>
    <row r="743" spans="1:7" ht="12.75">
      <c r="A743" s="248"/>
      <c r="B743" s="248"/>
      <c r="C743" s="248"/>
      <c r="D743" s="248"/>
      <c r="E743" s="248"/>
      <c r="F743" s="98"/>
      <c r="G743" s="103"/>
    </row>
    <row r="744" spans="1:7" ht="12.75">
      <c r="A744" s="248"/>
      <c r="B744" s="248"/>
      <c r="C744" s="248"/>
      <c r="D744" s="248"/>
      <c r="E744" s="248"/>
      <c r="F744" s="98"/>
      <c r="G744" s="103"/>
    </row>
    <row r="745" spans="1:7" ht="12.75">
      <c r="A745" s="248"/>
      <c r="B745" s="248"/>
      <c r="C745" s="248"/>
      <c r="D745" s="248"/>
      <c r="E745" s="248"/>
      <c r="F745" s="98"/>
      <c r="G745" s="103"/>
    </row>
    <row r="746" spans="1:7" ht="12.75">
      <c r="A746" s="248"/>
      <c r="B746" s="248"/>
      <c r="C746" s="248"/>
      <c r="D746" s="248"/>
      <c r="E746" s="248"/>
      <c r="F746" s="98"/>
      <c r="G746" s="103"/>
    </row>
    <row r="747" spans="1:7" ht="12.75">
      <c r="A747" s="248"/>
      <c r="B747" s="248"/>
      <c r="C747" s="248"/>
      <c r="D747" s="248"/>
      <c r="E747" s="248"/>
      <c r="F747" s="98"/>
      <c r="G747" s="103"/>
    </row>
    <row r="748" spans="1:7" ht="12.75">
      <c r="A748" s="248"/>
      <c r="B748" s="248"/>
      <c r="C748" s="248"/>
      <c r="D748" s="248"/>
      <c r="E748" s="248"/>
      <c r="F748" s="98"/>
      <c r="G748" s="103"/>
    </row>
    <row r="749" spans="1:7" ht="12.75">
      <c r="A749" s="248"/>
      <c r="B749" s="248"/>
      <c r="C749" s="248"/>
      <c r="D749" s="248"/>
      <c r="E749" s="248"/>
      <c r="F749" s="98"/>
      <c r="G749" s="103"/>
    </row>
    <row r="750" spans="1:7" ht="12.75">
      <c r="A750" s="248"/>
      <c r="B750" s="248"/>
      <c r="C750" s="248"/>
      <c r="D750" s="248"/>
      <c r="E750" s="248"/>
      <c r="F750" s="98"/>
      <c r="G750" s="103"/>
    </row>
    <row r="751" spans="1:7" ht="12.75">
      <c r="A751" s="248"/>
      <c r="B751" s="248"/>
      <c r="C751" s="248"/>
      <c r="D751" s="248"/>
      <c r="E751" s="248"/>
      <c r="F751" s="98"/>
      <c r="G751" s="103"/>
    </row>
    <row r="752" spans="1:7" ht="12.75">
      <c r="A752" s="248"/>
      <c r="B752" s="248"/>
      <c r="C752" s="248"/>
      <c r="D752" s="248"/>
      <c r="E752" s="248"/>
      <c r="F752" s="98"/>
      <c r="G752" s="103"/>
    </row>
    <row r="753" spans="1:7" ht="12.75">
      <c r="A753" s="248"/>
      <c r="B753" s="248"/>
      <c r="C753" s="248"/>
      <c r="D753" s="248"/>
      <c r="E753" s="248"/>
      <c r="F753" s="98"/>
      <c r="G753" s="103"/>
    </row>
    <row r="754" spans="1:7" ht="12.75">
      <c r="A754" s="248"/>
      <c r="B754" s="248"/>
      <c r="C754" s="248"/>
      <c r="D754" s="248"/>
      <c r="E754" s="248"/>
      <c r="F754" s="98"/>
      <c r="G754" s="103"/>
    </row>
    <row r="755" spans="1:7" ht="12.75">
      <c r="A755" s="248"/>
      <c r="B755" s="248"/>
      <c r="C755" s="248"/>
      <c r="D755" s="248"/>
      <c r="E755" s="248"/>
      <c r="F755" s="98"/>
      <c r="G755" s="103"/>
    </row>
    <row r="756" spans="1:7" ht="12.75">
      <c r="A756" s="248"/>
      <c r="B756" s="248"/>
      <c r="C756" s="248"/>
      <c r="D756" s="248"/>
      <c r="E756" s="248"/>
      <c r="F756" s="98"/>
      <c r="G756" s="103"/>
    </row>
    <row r="757" spans="1:7" ht="12.75">
      <c r="A757" s="248"/>
      <c r="B757" s="248"/>
      <c r="C757" s="248"/>
      <c r="D757" s="248"/>
      <c r="E757" s="248"/>
      <c r="F757" s="98"/>
      <c r="G757" s="103"/>
    </row>
    <row r="758" spans="1:7" ht="12.75">
      <c r="A758" s="248"/>
      <c r="B758" s="248"/>
      <c r="C758" s="248"/>
      <c r="D758" s="248"/>
      <c r="E758" s="248"/>
      <c r="F758" s="98"/>
      <c r="G758" s="103"/>
    </row>
    <row r="759" spans="1:7" ht="12.75">
      <c r="A759" s="248"/>
      <c r="B759" s="248"/>
      <c r="C759" s="248"/>
      <c r="D759" s="248"/>
      <c r="E759" s="248"/>
      <c r="F759" s="98"/>
      <c r="G759" s="103"/>
    </row>
    <row r="760" spans="1:7" ht="12.75">
      <c r="A760" s="248"/>
      <c r="B760" s="248"/>
      <c r="C760" s="248"/>
      <c r="D760" s="248"/>
      <c r="E760" s="248"/>
      <c r="F760" s="98"/>
      <c r="G760" s="103"/>
    </row>
    <row r="761" spans="1:7" ht="12.75">
      <c r="A761" s="248"/>
      <c r="B761" s="248"/>
      <c r="C761" s="248"/>
      <c r="D761" s="248"/>
      <c r="E761" s="248"/>
      <c r="F761" s="98"/>
      <c r="G761" s="103"/>
    </row>
    <row r="762" spans="1:7" ht="12.75">
      <c r="A762" s="248"/>
      <c r="B762" s="248"/>
      <c r="C762" s="248"/>
      <c r="D762" s="248"/>
      <c r="E762" s="248"/>
      <c r="F762" s="98"/>
      <c r="G762" s="103"/>
    </row>
    <row r="763" spans="1:7" ht="12.75">
      <c r="A763" s="248"/>
      <c r="B763" s="248"/>
      <c r="C763" s="248"/>
      <c r="D763" s="248"/>
      <c r="E763" s="248"/>
      <c r="F763" s="98"/>
      <c r="G763" s="103"/>
    </row>
    <row r="764" spans="1:7" ht="12.75">
      <c r="A764" s="248"/>
      <c r="B764" s="248"/>
      <c r="C764" s="248"/>
      <c r="D764" s="248"/>
      <c r="E764" s="248"/>
      <c r="F764" s="98"/>
      <c r="G764" s="103"/>
    </row>
    <row r="765" spans="1:7" ht="12.75">
      <c r="A765" s="248"/>
      <c r="B765" s="248"/>
      <c r="C765" s="248"/>
      <c r="D765" s="248"/>
      <c r="E765" s="248"/>
      <c r="F765" s="98"/>
      <c r="G765" s="103"/>
    </row>
    <row r="766" spans="1:7" ht="12.75">
      <c r="A766" s="248"/>
      <c r="B766" s="248"/>
      <c r="C766" s="248"/>
      <c r="D766" s="248"/>
      <c r="E766" s="248"/>
      <c r="F766" s="98"/>
      <c r="G766" s="103"/>
    </row>
    <row r="767" spans="1:7" ht="12.75">
      <c r="A767" s="248"/>
      <c r="B767" s="248"/>
      <c r="C767" s="248"/>
      <c r="D767" s="248"/>
      <c r="E767" s="248"/>
      <c r="F767" s="98"/>
      <c r="G767" s="103"/>
    </row>
    <row r="768" spans="1:7" ht="12.75">
      <c r="A768" s="248"/>
      <c r="B768" s="248"/>
      <c r="C768" s="248"/>
      <c r="D768" s="248"/>
      <c r="E768" s="248"/>
      <c r="F768" s="98"/>
      <c r="G768" s="103"/>
    </row>
    <row r="769" spans="1:7" ht="12.75">
      <c r="A769" s="248"/>
      <c r="B769" s="248"/>
      <c r="C769" s="248"/>
      <c r="D769" s="248"/>
      <c r="E769" s="248"/>
      <c r="F769" s="98"/>
      <c r="G769" s="103"/>
    </row>
    <row r="770" spans="1:7" ht="12.75">
      <c r="A770" s="248"/>
      <c r="B770" s="248"/>
      <c r="C770" s="248"/>
      <c r="D770" s="248"/>
      <c r="E770" s="248"/>
      <c r="F770" s="98"/>
      <c r="G770" s="103"/>
    </row>
    <row r="771" spans="1:7" ht="12.75">
      <c r="A771" s="248"/>
      <c r="B771" s="248"/>
      <c r="C771" s="248"/>
      <c r="D771" s="248"/>
      <c r="E771" s="248"/>
      <c r="F771" s="98"/>
      <c r="G771" s="103"/>
    </row>
    <row r="772" spans="1:7" ht="12.75">
      <c r="A772" s="248"/>
      <c r="B772" s="248"/>
      <c r="C772" s="248"/>
      <c r="D772" s="248"/>
      <c r="E772" s="248"/>
      <c r="F772" s="98"/>
      <c r="G772" s="103"/>
    </row>
    <row r="773" spans="1:7" ht="12.75">
      <c r="A773" s="248"/>
      <c r="B773" s="248"/>
      <c r="C773" s="248"/>
      <c r="D773" s="248"/>
      <c r="E773" s="248"/>
      <c r="F773" s="98"/>
      <c r="G773" s="103"/>
    </row>
    <row r="774" spans="1:7" ht="12.75">
      <c r="A774" s="248"/>
      <c r="B774" s="248"/>
      <c r="C774" s="248"/>
      <c r="D774" s="248"/>
      <c r="E774" s="248"/>
      <c r="F774" s="98"/>
      <c r="G774" s="103"/>
    </row>
    <row r="775" spans="1:7" ht="12.75">
      <c r="A775" s="248"/>
      <c r="B775" s="248"/>
      <c r="C775" s="248"/>
      <c r="D775" s="248"/>
      <c r="E775" s="248"/>
      <c r="F775" s="98"/>
      <c r="G775" s="103"/>
    </row>
    <row r="776" spans="1:7" ht="12.75">
      <c r="A776" s="248"/>
      <c r="B776" s="248"/>
      <c r="C776" s="248"/>
      <c r="D776" s="248"/>
      <c r="E776" s="248"/>
      <c r="F776" s="98"/>
      <c r="G776" s="103"/>
    </row>
    <row r="777" spans="1:7" ht="12.75">
      <c r="A777" s="248"/>
      <c r="B777" s="248"/>
      <c r="C777" s="248"/>
      <c r="D777" s="248"/>
      <c r="E777" s="248"/>
      <c r="F777" s="98"/>
      <c r="G777" s="103"/>
    </row>
    <row r="778" spans="1:7" ht="12.75">
      <c r="A778" s="248"/>
      <c r="B778" s="248"/>
      <c r="C778" s="248"/>
      <c r="D778" s="248"/>
      <c r="E778" s="248"/>
      <c r="F778" s="98"/>
      <c r="G778" s="103"/>
    </row>
    <row r="779" spans="1:7" ht="12.75">
      <c r="A779" s="248"/>
      <c r="B779" s="248"/>
      <c r="C779" s="248"/>
      <c r="D779" s="248"/>
      <c r="E779" s="248"/>
      <c r="F779" s="98"/>
      <c r="G779" s="103"/>
    </row>
    <row r="780" spans="1:7" ht="12.75">
      <c r="A780" s="248"/>
      <c r="B780" s="248"/>
      <c r="C780" s="248"/>
      <c r="D780" s="248"/>
      <c r="E780" s="248"/>
      <c r="F780" s="98"/>
      <c r="G780" s="103"/>
    </row>
    <row r="781" spans="1:7" ht="12.75">
      <c r="A781" s="248"/>
      <c r="B781" s="248"/>
      <c r="C781" s="248"/>
      <c r="D781" s="248"/>
      <c r="E781" s="248"/>
      <c r="F781" s="98"/>
      <c r="G781" s="103"/>
    </row>
    <row r="782" spans="1:7" ht="12.75">
      <c r="A782" s="248"/>
      <c r="B782" s="248"/>
      <c r="C782" s="248"/>
      <c r="D782" s="248"/>
      <c r="E782" s="248"/>
      <c r="F782" s="98"/>
      <c r="G782" s="103"/>
    </row>
    <row r="783" spans="1:7" ht="12.75">
      <c r="A783" s="248"/>
      <c r="B783" s="248"/>
      <c r="C783" s="248"/>
      <c r="D783" s="248"/>
      <c r="E783" s="248"/>
      <c r="F783" s="98"/>
      <c r="G783" s="103"/>
    </row>
    <row r="784" spans="1:7" ht="12.75">
      <c r="A784" s="248"/>
      <c r="B784" s="248"/>
      <c r="C784" s="248"/>
      <c r="D784" s="248"/>
      <c r="E784" s="248"/>
      <c r="F784" s="98"/>
      <c r="G784" s="103"/>
    </row>
    <row r="785" spans="1:7" ht="12.75">
      <c r="A785" s="248"/>
      <c r="B785" s="248"/>
      <c r="C785" s="248"/>
      <c r="D785" s="248"/>
      <c r="E785" s="248"/>
      <c r="F785" s="98"/>
      <c r="G785" s="103"/>
    </row>
    <row r="786" spans="1:7" ht="12.75">
      <c r="A786" s="248"/>
      <c r="B786" s="248"/>
      <c r="C786" s="248"/>
      <c r="D786" s="248"/>
      <c r="E786" s="248"/>
      <c r="F786" s="98"/>
      <c r="G786" s="103"/>
    </row>
    <row r="787" spans="1:7" ht="12.75">
      <c r="A787" s="248"/>
      <c r="B787" s="248"/>
      <c r="C787" s="248"/>
      <c r="D787" s="248"/>
      <c r="E787" s="248"/>
      <c r="F787" s="98"/>
      <c r="G787" s="103"/>
    </row>
    <row r="788" spans="1:7" ht="12.75">
      <c r="A788" s="248"/>
      <c r="B788" s="248"/>
      <c r="C788" s="248"/>
      <c r="D788" s="248"/>
      <c r="E788" s="248"/>
      <c r="F788" s="98"/>
      <c r="G788" s="103"/>
    </row>
    <row r="789" spans="1:7" ht="12.75">
      <c r="A789" s="248"/>
      <c r="B789" s="248"/>
      <c r="C789" s="248"/>
      <c r="D789" s="248"/>
      <c r="E789" s="248"/>
      <c r="F789" s="98"/>
      <c r="G789" s="103"/>
    </row>
    <row r="790" spans="1:7" ht="12.75">
      <c r="A790" s="248"/>
      <c r="B790" s="248"/>
      <c r="C790" s="248"/>
      <c r="D790" s="248"/>
      <c r="E790" s="248"/>
      <c r="F790" s="98"/>
      <c r="G790" s="103"/>
    </row>
    <row r="791" spans="1:7" ht="12.75">
      <c r="A791" s="248"/>
      <c r="B791" s="248"/>
      <c r="C791" s="248"/>
      <c r="D791" s="248"/>
      <c r="E791" s="248"/>
      <c r="F791" s="98"/>
      <c r="G791" s="103"/>
    </row>
    <row r="792" spans="1:7" ht="12.75">
      <c r="A792" s="248"/>
      <c r="B792" s="248"/>
      <c r="C792" s="248"/>
      <c r="D792" s="248"/>
      <c r="E792" s="248"/>
      <c r="F792" s="98"/>
      <c r="G792" s="103"/>
    </row>
    <row r="793" spans="1:7" ht="12.75">
      <c r="A793" s="248"/>
      <c r="B793" s="248"/>
      <c r="C793" s="248"/>
      <c r="D793" s="248"/>
      <c r="E793" s="248"/>
      <c r="F793" s="98"/>
      <c r="G793" s="103"/>
    </row>
    <row r="794" spans="1:7" ht="12.75">
      <c r="A794" s="248"/>
      <c r="B794" s="248"/>
      <c r="C794" s="248"/>
      <c r="D794" s="248"/>
      <c r="E794" s="248"/>
      <c r="F794" s="98"/>
      <c r="G794" s="103"/>
    </row>
    <row r="795" spans="1:7" ht="12.75">
      <c r="A795" s="248"/>
      <c r="B795" s="248"/>
      <c r="C795" s="248"/>
      <c r="D795" s="248"/>
      <c r="E795" s="248"/>
      <c r="F795" s="98"/>
      <c r="G795" s="103"/>
    </row>
    <row r="796" spans="1:7" ht="12.75">
      <c r="A796" s="248"/>
      <c r="B796" s="248"/>
      <c r="C796" s="248"/>
      <c r="D796" s="248"/>
      <c r="E796" s="248"/>
      <c r="F796" s="98"/>
      <c r="G796" s="103"/>
    </row>
    <row r="797" spans="1:7" ht="12.75">
      <c r="A797" s="248"/>
      <c r="B797" s="248"/>
      <c r="C797" s="248"/>
      <c r="D797" s="248"/>
      <c r="E797" s="248"/>
      <c r="F797" s="98"/>
      <c r="G797" s="103"/>
    </row>
    <row r="798" spans="1:7" ht="12.75">
      <c r="A798" s="248"/>
      <c r="B798" s="248"/>
      <c r="C798" s="248"/>
      <c r="D798" s="248"/>
      <c r="E798" s="248"/>
      <c r="F798" s="98"/>
      <c r="G798" s="103"/>
    </row>
    <row r="799" spans="1:7" ht="12.75">
      <c r="A799" s="248"/>
      <c r="B799" s="248"/>
      <c r="C799" s="248"/>
      <c r="D799" s="248"/>
      <c r="E799" s="248"/>
      <c r="F799" s="98"/>
      <c r="G799" s="103"/>
    </row>
    <row r="800" spans="1:7" ht="12.75">
      <c r="A800" s="248"/>
      <c r="B800" s="248"/>
      <c r="C800" s="248"/>
      <c r="D800" s="248"/>
      <c r="E800" s="248"/>
      <c r="F800" s="98"/>
      <c r="G800" s="103"/>
    </row>
    <row r="801" spans="1:7" ht="12.75">
      <c r="A801" s="248"/>
      <c r="B801" s="248"/>
      <c r="C801" s="248"/>
      <c r="D801" s="248"/>
      <c r="E801" s="248"/>
      <c r="F801" s="98"/>
      <c r="G801" s="103"/>
    </row>
    <row r="802" spans="1:7" ht="12.75">
      <c r="A802" s="248"/>
      <c r="B802" s="248"/>
      <c r="C802" s="248"/>
      <c r="D802" s="248"/>
      <c r="E802" s="248"/>
      <c r="F802" s="98"/>
      <c r="G802" s="103"/>
    </row>
    <row r="803" spans="1:7" ht="12.75">
      <c r="A803" s="248"/>
      <c r="B803" s="248"/>
      <c r="C803" s="248"/>
      <c r="D803" s="248"/>
      <c r="E803" s="248"/>
      <c r="F803" s="98"/>
      <c r="G803" s="103"/>
    </row>
    <row r="804" spans="1:7" ht="12.75">
      <c r="A804" s="248"/>
      <c r="B804" s="248"/>
      <c r="C804" s="248"/>
      <c r="D804" s="248"/>
      <c r="E804" s="248"/>
      <c r="F804" s="98"/>
      <c r="G804" s="103"/>
    </row>
    <row r="805" spans="1:7" ht="12.75">
      <c r="A805" s="248"/>
      <c r="B805" s="248"/>
      <c r="C805" s="248"/>
      <c r="D805" s="248"/>
      <c r="E805" s="248"/>
      <c r="F805" s="98"/>
      <c r="G805" s="103"/>
    </row>
    <row r="806" spans="1:7" ht="12.75">
      <c r="A806" s="248"/>
      <c r="B806" s="248"/>
      <c r="C806" s="248"/>
      <c r="D806" s="248"/>
      <c r="E806" s="248"/>
      <c r="F806" s="98"/>
      <c r="G806" s="103"/>
    </row>
    <row r="807" spans="1:7" ht="12.75">
      <c r="A807" s="248"/>
      <c r="B807" s="248"/>
      <c r="C807" s="248"/>
      <c r="D807" s="248"/>
      <c r="E807" s="248"/>
      <c r="F807" s="98"/>
      <c r="G807" s="103"/>
    </row>
    <row r="808" spans="1:7" ht="12.75">
      <c r="A808" s="248"/>
      <c r="B808" s="248"/>
      <c r="C808" s="248"/>
      <c r="D808" s="248"/>
      <c r="E808" s="248"/>
      <c r="F808" s="98"/>
      <c r="G808" s="103"/>
    </row>
    <row r="809" spans="1:7" ht="12.75">
      <c r="A809" s="248"/>
      <c r="B809" s="248"/>
      <c r="C809" s="248"/>
      <c r="D809" s="248"/>
      <c r="E809" s="248"/>
      <c r="F809" s="98"/>
      <c r="G809" s="103"/>
    </row>
    <row r="810" spans="1:7" ht="12.75">
      <c r="A810" s="248"/>
      <c r="B810" s="248"/>
      <c r="C810" s="248"/>
      <c r="D810" s="248"/>
      <c r="E810" s="248"/>
      <c r="F810" s="98"/>
      <c r="G810" s="103"/>
    </row>
    <row r="811" spans="1:7" ht="12.75">
      <c r="A811" s="248"/>
      <c r="B811" s="248"/>
      <c r="C811" s="248"/>
      <c r="D811" s="248"/>
      <c r="E811" s="248"/>
      <c r="F811" s="98"/>
      <c r="G811" s="103"/>
    </row>
    <row r="812" spans="1:7" ht="12.75">
      <c r="A812" s="248"/>
      <c r="B812" s="248"/>
      <c r="C812" s="248"/>
      <c r="D812" s="248"/>
      <c r="E812" s="248"/>
      <c r="F812" s="98"/>
      <c r="G812" s="103"/>
    </row>
    <row r="813" spans="1:7" ht="12.75">
      <c r="A813" s="248"/>
      <c r="B813" s="248"/>
      <c r="C813" s="248"/>
      <c r="D813" s="248"/>
      <c r="E813" s="248"/>
      <c r="F813" s="98"/>
      <c r="G813" s="103"/>
    </row>
    <row r="814" spans="1:7" ht="12.75">
      <c r="A814" s="248"/>
      <c r="B814" s="248"/>
      <c r="C814" s="248"/>
      <c r="D814" s="248"/>
      <c r="E814" s="248"/>
      <c r="F814" s="98"/>
      <c r="G814" s="103"/>
    </row>
    <row r="815" spans="1:7" ht="12.75">
      <c r="A815" s="248"/>
      <c r="B815" s="248"/>
      <c r="C815" s="248"/>
      <c r="D815" s="248"/>
      <c r="E815" s="248"/>
      <c r="F815" s="98"/>
      <c r="G815" s="103"/>
    </row>
    <row r="816" spans="1:7" ht="12.75">
      <c r="A816" s="248"/>
      <c r="B816" s="248"/>
      <c r="C816" s="248"/>
      <c r="D816" s="248"/>
      <c r="E816" s="248"/>
      <c r="F816" s="98"/>
      <c r="G816" s="103"/>
    </row>
    <row r="817" spans="1:7" ht="12.75">
      <c r="A817" s="248"/>
      <c r="B817" s="248"/>
      <c r="C817" s="248"/>
      <c r="D817" s="248"/>
      <c r="E817" s="248"/>
      <c r="F817" s="98"/>
      <c r="G817" s="103"/>
    </row>
    <row r="818" spans="1:7" ht="12.75">
      <c r="A818" s="248"/>
      <c r="B818" s="248"/>
      <c r="C818" s="248"/>
      <c r="D818" s="248"/>
      <c r="E818" s="248"/>
      <c r="F818" s="98"/>
      <c r="G818" s="103"/>
    </row>
    <row r="819" spans="1:7" ht="12.75">
      <c r="A819" s="248"/>
      <c r="B819" s="248"/>
      <c r="C819" s="248"/>
      <c r="D819" s="248"/>
      <c r="E819" s="248"/>
      <c r="F819" s="98"/>
      <c r="G819" s="103"/>
    </row>
    <row r="820" spans="1:7" ht="12.75">
      <c r="A820" s="248"/>
      <c r="B820" s="248"/>
      <c r="C820" s="248"/>
      <c r="D820" s="248"/>
      <c r="E820" s="248"/>
      <c r="F820" s="98"/>
      <c r="G820" s="103"/>
    </row>
    <row r="821" spans="1:7" ht="12.75">
      <c r="A821" s="248"/>
      <c r="B821" s="248"/>
      <c r="C821" s="248"/>
      <c r="D821" s="248"/>
      <c r="E821" s="248"/>
      <c r="F821" s="98"/>
      <c r="G821" s="103"/>
    </row>
    <row r="822" spans="1:7" ht="12.75">
      <c r="A822" s="248"/>
      <c r="B822" s="248"/>
      <c r="C822" s="248"/>
      <c r="D822" s="248"/>
      <c r="E822" s="248"/>
      <c r="F822" s="98"/>
      <c r="G822" s="103"/>
    </row>
    <row r="823" spans="1:7" ht="12.75">
      <c r="A823" s="248"/>
      <c r="B823" s="248"/>
      <c r="C823" s="248"/>
      <c r="D823" s="248"/>
      <c r="E823" s="248"/>
      <c r="F823" s="98"/>
      <c r="G823" s="103"/>
    </row>
    <row r="824" spans="1:7" ht="12.75">
      <c r="A824" s="248"/>
      <c r="B824" s="248"/>
      <c r="C824" s="248"/>
      <c r="D824" s="248"/>
      <c r="E824" s="248"/>
      <c r="F824" s="98"/>
      <c r="G824" s="103"/>
    </row>
    <row r="825" spans="1:7" ht="12.75">
      <c r="A825" s="248"/>
      <c r="B825" s="248"/>
      <c r="C825" s="248"/>
      <c r="D825" s="248"/>
      <c r="E825" s="248"/>
      <c r="F825" s="98"/>
      <c r="G825" s="103"/>
    </row>
    <row r="826" spans="1:7" ht="12.75">
      <c r="A826" s="248"/>
      <c r="B826" s="248"/>
      <c r="C826" s="248"/>
      <c r="D826" s="248"/>
      <c r="E826" s="248"/>
      <c r="F826" s="98"/>
      <c r="G826" s="103"/>
    </row>
    <row r="827" spans="1:7" ht="12.75">
      <c r="A827" s="248"/>
      <c r="B827" s="248"/>
      <c r="C827" s="248"/>
      <c r="D827" s="248"/>
      <c r="E827" s="248"/>
      <c r="F827" s="98"/>
      <c r="G827" s="103"/>
    </row>
    <row r="828" spans="1:7" ht="12.75">
      <c r="A828" s="248"/>
      <c r="B828" s="248"/>
      <c r="C828" s="248"/>
      <c r="D828" s="248"/>
      <c r="E828" s="248"/>
      <c r="F828" s="98"/>
      <c r="G828" s="103"/>
    </row>
    <row r="829" spans="1:7" ht="12.75">
      <c r="A829" s="248"/>
      <c r="B829" s="248"/>
      <c r="C829" s="248"/>
      <c r="D829" s="248"/>
      <c r="E829" s="248"/>
      <c r="F829" s="98"/>
      <c r="G829" s="103"/>
    </row>
    <row r="830" spans="1:7" ht="12.75">
      <c r="A830" s="248"/>
      <c r="B830" s="248"/>
      <c r="C830" s="248"/>
      <c r="D830" s="248"/>
      <c r="E830" s="248"/>
      <c r="F830" s="98"/>
      <c r="G830" s="103"/>
    </row>
    <row r="831" spans="1:7" ht="12.75">
      <c r="A831" s="248"/>
      <c r="B831" s="248"/>
      <c r="C831" s="248"/>
      <c r="D831" s="248"/>
      <c r="E831" s="248"/>
      <c r="F831" s="98"/>
      <c r="G831" s="103"/>
    </row>
    <row r="832" spans="1:7" ht="12.75">
      <c r="A832" s="248"/>
      <c r="B832" s="248"/>
      <c r="C832" s="248"/>
      <c r="D832" s="248"/>
      <c r="E832" s="248"/>
      <c r="F832" s="98"/>
      <c r="G832" s="103"/>
    </row>
    <row r="833" spans="1:7" ht="12.75">
      <c r="A833" s="248"/>
      <c r="B833" s="248"/>
      <c r="C833" s="248"/>
      <c r="D833" s="248"/>
      <c r="E833" s="248"/>
      <c r="F833" s="98"/>
      <c r="G833" s="103"/>
    </row>
    <row r="834" spans="1:7" ht="12.75">
      <c r="A834" s="248"/>
      <c r="B834" s="248"/>
      <c r="C834" s="248"/>
      <c r="D834" s="248"/>
      <c r="E834" s="248"/>
      <c r="F834" s="98"/>
      <c r="G834" s="103"/>
    </row>
    <row r="835" spans="1:7" ht="12.75">
      <c r="A835" s="248"/>
      <c r="B835" s="248"/>
      <c r="C835" s="248"/>
      <c r="D835" s="248"/>
      <c r="E835" s="248"/>
      <c r="F835" s="98"/>
      <c r="G835" s="103"/>
    </row>
    <row r="836" spans="1:7" ht="12.75">
      <c r="A836" s="248"/>
      <c r="B836" s="248"/>
      <c r="C836" s="248"/>
      <c r="D836" s="248"/>
      <c r="E836" s="248"/>
      <c r="F836" s="98"/>
      <c r="G836" s="103"/>
    </row>
    <row r="837" spans="1:7" ht="12.75">
      <c r="A837" s="248"/>
      <c r="B837" s="248"/>
      <c r="C837" s="248"/>
      <c r="D837" s="248"/>
      <c r="E837" s="248"/>
      <c r="F837" s="98"/>
      <c r="G837" s="103"/>
    </row>
    <row r="838" spans="1:7" ht="12.75">
      <c r="A838" s="248"/>
      <c r="B838" s="248"/>
      <c r="C838" s="248"/>
      <c r="D838" s="248"/>
      <c r="E838" s="248"/>
      <c r="F838" s="98"/>
      <c r="G838" s="103"/>
    </row>
    <row r="839" spans="1:7" ht="12.75">
      <c r="A839" s="248"/>
      <c r="B839" s="248"/>
      <c r="C839" s="248"/>
      <c r="D839" s="248"/>
      <c r="E839" s="248"/>
      <c r="F839" s="98"/>
      <c r="G839" s="103"/>
    </row>
    <row r="840" spans="1:7" ht="12.75">
      <c r="A840" s="248"/>
      <c r="B840" s="248"/>
      <c r="C840" s="248"/>
      <c r="D840" s="248"/>
      <c r="E840" s="248"/>
      <c r="F840" s="98"/>
      <c r="G840" s="103"/>
    </row>
    <row r="841" spans="1:7" ht="12.75">
      <c r="A841" s="248"/>
      <c r="B841" s="248"/>
      <c r="C841" s="248"/>
      <c r="D841" s="248"/>
      <c r="E841" s="248"/>
      <c r="F841" s="98"/>
      <c r="G841" s="103"/>
    </row>
    <row r="842" spans="1:7" ht="12.75">
      <c r="A842" s="248"/>
      <c r="B842" s="248"/>
      <c r="C842" s="248"/>
      <c r="D842" s="248"/>
      <c r="E842" s="248"/>
      <c r="F842" s="98"/>
      <c r="G842" s="103"/>
    </row>
    <row r="843" spans="1:7" ht="12.75">
      <c r="A843" s="248"/>
      <c r="B843" s="248"/>
      <c r="C843" s="248"/>
      <c r="D843" s="248"/>
      <c r="E843" s="248"/>
      <c r="F843" s="98"/>
      <c r="G843" s="103"/>
    </row>
    <row r="844" spans="1:7" ht="12.75">
      <c r="A844" s="248"/>
      <c r="B844" s="248"/>
      <c r="C844" s="248"/>
      <c r="D844" s="248"/>
      <c r="E844" s="248"/>
      <c r="F844" s="98"/>
      <c r="G844" s="103"/>
    </row>
    <row r="845" spans="1:7" ht="12.75">
      <c r="A845" s="248"/>
      <c r="B845" s="248"/>
      <c r="C845" s="248"/>
      <c r="D845" s="248"/>
      <c r="E845" s="248"/>
      <c r="F845" s="98"/>
      <c r="G845" s="103"/>
    </row>
    <row r="846" spans="1:7" ht="12.75">
      <c r="A846" s="248"/>
      <c r="B846" s="248"/>
      <c r="C846" s="248"/>
      <c r="D846" s="248"/>
      <c r="E846" s="248"/>
      <c r="F846" s="98"/>
      <c r="G846" s="103"/>
    </row>
    <row r="847" spans="1:7" ht="12.75">
      <c r="A847" s="248"/>
      <c r="B847" s="248"/>
      <c r="C847" s="248"/>
      <c r="D847" s="248"/>
      <c r="E847" s="248"/>
      <c r="F847" s="98"/>
      <c r="G847" s="103"/>
    </row>
    <row r="848" spans="1:7" ht="12.75">
      <c r="A848" s="248"/>
      <c r="B848" s="248"/>
      <c r="C848" s="248"/>
      <c r="D848" s="248"/>
      <c r="E848" s="248"/>
      <c r="F848" s="98"/>
      <c r="G848" s="103"/>
    </row>
    <row r="849" spans="1:7" ht="12.75">
      <c r="A849" s="248"/>
      <c r="B849" s="248"/>
      <c r="C849" s="248"/>
      <c r="D849" s="248"/>
      <c r="E849" s="248"/>
      <c r="F849" s="98"/>
      <c r="G849" s="103"/>
    </row>
    <row r="850" spans="1:7" ht="12.75">
      <c r="A850" s="248"/>
      <c r="B850" s="248"/>
      <c r="C850" s="248"/>
      <c r="D850" s="248"/>
      <c r="E850" s="248"/>
      <c r="F850" s="98"/>
      <c r="G850" s="103"/>
    </row>
    <row r="851" spans="1:7" ht="12.75">
      <c r="A851" s="248"/>
      <c r="B851" s="248"/>
      <c r="C851" s="248"/>
      <c r="D851" s="248"/>
      <c r="E851" s="248"/>
      <c r="F851" s="98"/>
      <c r="G851" s="103"/>
    </row>
    <row r="852" spans="1:7" ht="12.75">
      <c r="A852" s="248"/>
      <c r="B852" s="248"/>
      <c r="C852" s="248"/>
      <c r="D852" s="248"/>
      <c r="E852" s="248"/>
      <c r="F852" s="98"/>
      <c r="G852" s="103"/>
    </row>
    <row r="853" spans="1:7" ht="12.75">
      <c r="A853" s="248"/>
      <c r="B853" s="248"/>
      <c r="C853" s="248"/>
      <c r="D853" s="248"/>
      <c r="E853" s="248"/>
      <c r="F853" s="98"/>
      <c r="G853" s="103"/>
    </row>
    <row r="854" spans="1:7" ht="12.75">
      <c r="A854" s="248"/>
      <c r="B854" s="248"/>
      <c r="C854" s="248"/>
      <c r="D854" s="248"/>
      <c r="E854" s="248"/>
      <c r="F854" s="98"/>
      <c r="G854" s="103"/>
    </row>
    <row r="855" spans="1:7" ht="12.75">
      <c r="A855" s="248"/>
      <c r="B855" s="248"/>
      <c r="C855" s="248"/>
      <c r="D855" s="248"/>
      <c r="E855" s="248"/>
      <c r="F855" s="98"/>
      <c r="G855" s="103"/>
    </row>
    <row r="856" spans="1:7" ht="12.75">
      <c r="A856" s="248"/>
      <c r="B856" s="248"/>
      <c r="C856" s="248"/>
      <c r="D856" s="248"/>
      <c r="E856" s="248"/>
      <c r="F856" s="98"/>
      <c r="G856" s="103"/>
    </row>
    <row r="857" spans="1:7" ht="12.75">
      <c r="A857" s="248"/>
      <c r="B857" s="248"/>
      <c r="C857" s="248"/>
      <c r="D857" s="248"/>
      <c r="E857" s="248"/>
      <c r="F857" s="98"/>
      <c r="G857" s="103"/>
    </row>
    <row r="858" spans="1:7" ht="12.75">
      <c r="A858" s="248"/>
      <c r="B858" s="248"/>
      <c r="C858" s="248"/>
      <c r="D858" s="248"/>
      <c r="E858" s="248"/>
      <c r="F858" s="98"/>
      <c r="G858" s="103"/>
    </row>
    <row r="859" spans="1:7" ht="12.75">
      <c r="A859" s="248"/>
      <c r="B859" s="248"/>
      <c r="C859" s="248"/>
      <c r="D859" s="248"/>
      <c r="E859" s="248"/>
      <c r="F859" s="98"/>
      <c r="G859" s="103"/>
    </row>
    <row r="860" spans="1:7" ht="12.75">
      <c r="A860" s="248"/>
      <c r="B860" s="248"/>
      <c r="C860" s="248"/>
      <c r="D860" s="248"/>
      <c r="E860" s="248"/>
      <c r="F860" s="98"/>
      <c r="G860" s="103"/>
    </row>
    <row r="861" spans="1:7" ht="12.75">
      <c r="A861" s="248"/>
      <c r="B861" s="248"/>
      <c r="C861" s="248"/>
      <c r="D861" s="248"/>
      <c r="E861" s="248"/>
      <c r="F861" s="98"/>
      <c r="G861" s="103"/>
    </row>
    <row r="862" spans="1:7" ht="12.75">
      <c r="A862" s="248"/>
      <c r="B862" s="248"/>
      <c r="C862" s="248"/>
      <c r="D862" s="248"/>
      <c r="E862" s="248"/>
      <c r="F862" s="98"/>
      <c r="G862" s="103"/>
    </row>
    <row r="863" spans="1:7" ht="12.75">
      <c r="A863" s="248"/>
      <c r="B863" s="248"/>
      <c r="C863" s="248"/>
      <c r="D863" s="248"/>
      <c r="E863" s="248"/>
      <c r="F863" s="98"/>
      <c r="G863" s="103"/>
    </row>
    <row r="864" spans="1:7" ht="12.75">
      <c r="A864" s="248"/>
      <c r="B864" s="248"/>
      <c r="C864" s="248"/>
      <c r="D864" s="248"/>
      <c r="E864" s="248"/>
      <c r="F864" s="98"/>
      <c r="G864" s="103"/>
    </row>
    <row r="865" spans="1:7" ht="12.75">
      <c r="A865" s="248"/>
      <c r="B865" s="248"/>
      <c r="C865" s="248"/>
      <c r="D865" s="248"/>
      <c r="E865" s="248"/>
      <c r="F865" s="98"/>
      <c r="G865" s="103"/>
    </row>
    <row r="866" spans="1:7" ht="12.75">
      <c r="A866" s="248"/>
      <c r="B866" s="248"/>
      <c r="C866" s="248"/>
      <c r="D866" s="248"/>
      <c r="E866" s="248"/>
      <c r="F866" s="98"/>
      <c r="G866" s="103"/>
    </row>
    <row r="867" spans="1:7" ht="12.75">
      <c r="A867" s="248"/>
      <c r="B867" s="248"/>
      <c r="C867" s="248"/>
      <c r="D867" s="248"/>
      <c r="E867" s="248"/>
      <c r="F867" s="98"/>
      <c r="G867" s="103"/>
    </row>
    <row r="868" spans="1:7" ht="12.75">
      <c r="A868" s="248"/>
      <c r="B868" s="248"/>
      <c r="C868" s="248"/>
      <c r="D868" s="248"/>
      <c r="E868" s="248"/>
      <c r="F868" s="98"/>
      <c r="G868" s="103"/>
    </row>
    <row r="869" spans="1:7" ht="12.75">
      <c r="A869" s="248"/>
      <c r="B869" s="248"/>
      <c r="C869" s="248"/>
      <c r="D869" s="248"/>
      <c r="E869" s="248"/>
      <c r="F869" s="98"/>
      <c r="G869" s="103"/>
    </row>
    <row r="870" spans="1:7" ht="12.75">
      <c r="A870" s="248"/>
      <c r="B870" s="248"/>
      <c r="C870" s="248"/>
      <c r="D870" s="248"/>
      <c r="E870" s="248"/>
      <c r="F870" s="98"/>
      <c r="G870" s="103"/>
    </row>
    <row r="871" spans="1:7" ht="12.75">
      <c r="A871" s="248"/>
      <c r="B871" s="248"/>
      <c r="C871" s="248"/>
      <c r="D871" s="248"/>
      <c r="E871" s="248"/>
      <c r="F871" s="98"/>
      <c r="G871" s="103"/>
    </row>
    <row r="872" spans="1:7" ht="12.75">
      <c r="A872" s="248"/>
      <c r="B872" s="248"/>
      <c r="C872" s="248"/>
      <c r="D872" s="248"/>
      <c r="E872" s="248"/>
      <c r="F872" s="98"/>
      <c r="G872" s="103"/>
    </row>
    <row r="873" spans="1:7" ht="12.75">
      <c r="A873" s="248"/>
      <c r="B873" s="248"/>
      <c r="C873" s="248"/>
      <c r="D873" s="248"/>
      <c r="E873" s="248"/>
      <c r="F873" s="98"/>
      <c r="G873" s="103"/>
    </row>
    <row r="874" spans="1:7" ht="12.75">
      <c r="A874" s="248"/>
      <c r="B874" s="248"/>
      <c r="C874" s="248"/>
      <c r="D874" s="248"/>
      <c r="E874" s="248"/>
      <c r="F874" s="98"/>
      <c r="G874" s="103"/>
    </row>
    <row r="875" spans="1:7" ht="12.75">
      <c r="A875" s="248"/>
      <c r="B875" s="248"/>
      <c r="C875" s="248"/>
      <c r="D875" s="248"/>
      <c r="E875" s="248"/>
      <c r="F875" s="98"/>
      <c r="G875" s="103"/>
    </row>
    <row r="876" spans="1:7" ht="12.75">
      <c r="A876" s="248"/>
      <c r="B876" s="248"/>
      <c r="C876" s="248"/>
      <c r="D876" s="248"/>
      <c r="E876" s="248"/>
      <c r="F876" s="98"/>
      <c r="G876" s="103"/>
    </row>
    <row r="877" spans="1:7" ht="12.75">
      <c r="A877" s="248"/>
      <c r="B877" s="248"/>
      <c r="C877" s="248"/>
      <c r="D877" s="248"/>
      <c r="E877" s="248"/>
      <c r="F877" s="98"/>
      <c r="G877" s="103"/>
    </row>
    <row r="878" spans="1:7" ht="12.75">
      <c r="A878" s="248"/>
      <c r="B878" s="248"/>
      <c r="C878" s="248"/>
      <c r="D878" s="248"/>
      <c r="E878" s="248"/>
      <c r="F878" s="98"/>
      <c r="G878" s="103"/>
    </row>
    <row r="879" spans="1:7" ht="12.75">
      <c r="A879" s="248"/>
      <c r="B879" s="248"/>
      <c r="C879" s="248"/>
      <c r="D879" s="248"/>
      <c r="E879" s="248"/>
      <c r="F879" s="98"/>
      <c r="G879" s="103"/>
    </row>
    <row r="880" spans="1:7" ht="12.75">
      <c r="A880" s="248"/>
      <c r="B880" s="248"/>
      <c r="C880" s="248"/>
      <c r="D880" s="248"/>
      <c r="E880" s="248"/>
      <c r="F880" s="98"/>
      <c r="G880" s="103"/>
    </row>
    <row r="881" spans="1:7" ht="12.75">
      <c r="A881" s="248"/>
      <c r="B881" s="248"/>
      <c r="C881" s="248"/>
      <c r="D881" s="248"/>
      <c r="E881" s="248"/>
      <c r="F881" s="98"/>
      <c r="G881" s="103"/>
    </row>
    <row r="882" spans="1:7" ht="12.75">
      <c r="A882" s="248"/>
      <c r="B882" s="248"/>
      <c r="C882" s="248"/>
      <c r="D882" s="248"/>
      <c r="E882" s="248"/>
      <c r="F882" s="98"/>
      <c r="G882" s="103"/>
    </row>
    <row r="883" spans="1:7" ht="12.75">
      <c r="A883" s="248"/>
      <c r="B883" s="248"/>
      <c r="C883" s="248"/>
      <c r="D883" s="248"/>
      <c r="E883" s="248"/>
      <c r="F883" s="98"/>
      <c r="G883" s="103"/>
    </row>
    <row r="884" spans="1:7" ht="12.75">
      <c r="A884" s="248"/>
      <c r="B884" s="248"/>
      <c r="C884" s="248"/>
      <c r="D884" s="248"/>
      <c r="E884" s="248"/>
      <c r="F884" s="98"/>
      <c r="G884" s="103"/>
    </row>
    <row r="885" spans="1:7" ht="12.75">
      <c r="A885" s="248"/>
      <c r="B885" s="248"/>
      <c r="C885" s="248"/>
      <c r="D885" s="248"/>
      <c r="E885" s="248"/>
      <c r="F885" s="98"/>
      <c r="G885" s="103"/>
    </row>
    <row r="886" spans="1:7" ht="12.75">
      <c r="A886" s="248"/>
      <c r="B886" s="248"/>
      <c r="C886" s="248"/>
      <c r="D886" s="248"/>
      <c r="E886" s="248"/>
      <c r="F886" s="98"/>
      <c r="G886" s="103"/>
    </row>
    <row r="887" spans="1:7" ht="12.75">
      <c r="A887" s="248"/>
      <c r="B887" s="248"/>
      <c r="C887" s="248"/>
      <c r="D887" s="248"/>
      <c r="E887" s="248"/>
      <c r="F887" s="98"/>
      <c r="G887" s="103"/>
    </row>
    <row r="888" spans="1:7" ht="12.75">
      <c r="A888" s="248"/>
      <c r="B888" s="248"/>
      <c r="C888" s="248"/>
      <c r="D888" s="248"/>
      <c r="E888" s="248"/>
      <c r="F888" s="98"/>
      <c r="G888" s="103"/>
    </row>
    <row r="889" spans="1:7" ht="12.75">
      <c r="A889" s="248"/>
      <c r="B889" s="248"/>
      <c r="C889" s="248"/>
      <c r="D889" s="248"/>
      <c r="E889" s="248"/>
      <c r="F889" s="98"/>
      <c r="G889" s="103"/>
    </row>
    <row r="890" spans="1:7" ht="12.75">
      <c r="A890" s="248"/>
      <c r="B890" s="248"/>
      <c r="C890" s="248"/>
      <c r="D890" s="248"/>
      <c r="E890" s="248"/>
      <c r="F890" s="98"/>
      <c r="G890" s="103"/>
    </row>
    <row r="891" spans="1:7" ht="12.75">
      <c r="A891" s="248"/>
      <c r="B891" s="248"/>
      <c r="C891" s="248"/>
      <c r="D891" s="248"/>
      <c r="E891" s="248"/>
      <c r="F891" s="98"/>
      <c r="G891" s="103"/>
    </row>
    <row r="892" spans="1:7" ht="12.75">
      <c r="A892" s="248"/>
      <c r="B892" s="248"/>
      <c r="C892" s="248"/>
      <c r="D892" s="248"/>
      <c r="E892" s="248"/>
      <c r="F892" s="98"/>
      <c r="G892" s="103"/>
    </row>
    <row r="893" spans="1:7" ht="12.75">
      <c r="A893" s="248"/>
      <c r="B893" s="248"/>
      <c r="C893" s="248"/>
      <c r="D893" s="248"/>
      <c r="E893" s="248"/>
      <c r="F893" s="98"/>
      <c r="G893" s="103"/>
    </row>
    <row r="894" spans="1:7" ht="12.75">
      <c r="A894" s="248"/>
      <c r="B894" s="248"/>
      <c r="C894" s="248"/>
      <c r="D894" s="248"/>
      <c r="E894" s="248"/>
      <c r="F894" s="98"/>
      <c r="G894" s="103"/>
    </row>
    <row r="895" spans="1:7" ht="12.75">
      <c r="A895" s="248"/>
      <c r="B895" s="248"/>
      <c r="C895" s="248"/>
      <c r="D895" s="248"/>
      <c r="E895" s="248"/>
      <c r="F895" s="98"/>
      <c r="G895" s="103"/>
    </row>
    <row r="896" spans="1:7" ht="12.75">
      <c r="A896" s="248"/>
      <c r="B896" s="248"/>
      <c r="C896" s="248"/>
      <c r="D896" s="248"/>
      <c r="E896" s="248"/>
      <c r="F896" s="98"/>
      <c r="G896" s="103"/>
    </row>
    <row r="897" spans="1:7" ht="12.75">
      <c r="A897" s="248"/>
      <c r="B897" s="248"/>
      <c r="C897" s="248"/>
      <c r="D897" s="248"/>
      <c r="E897" s="248"/>
      <c r="F897" s="98"/>
      <c r="G897" s="103"/>
    </row>
    <row r="898" spans="1:7" ht="12.75">
      <c r="A898" s="248"/>
      <c r="B898" s="248"/>
      <c r="C898" s="248"/>
      <c r="D898" s="248"/>
      <c r="E898" s="248"/>
      <c r="F898" s="98"/>
      <c r="G898" s="103"/>
    </row>
    <row r="899" spans="1:7" ht="12.75">
      <c r="A899" s="248"/>
      <c r="B899" s="248"/>
      <c r="C899" s="248"/>
      <c r="D899" s="248"/>
      <c r="E899" s="248"/>
      <c r="F899" s="98"/>
      <c r="G899" s="103"/>
    </row>
    <row r="900" spans="1:7" ht="12.75">
      <c r="A900" s="248"/>
      <c r="B900" s="248"/>
      <c r="C900" s="248"/>
      <c r="D900" s="248"/>
      <c r="E900" s="248"/>
      <c r="F900" s="98"/>
      <c r="G900" s="103"/>
    </row>
    <row r="901" spans="1:7" ht="12.75">
      <c r="A901" s="248"/>
      <c r="B901" s="248"/>
      <c r="C901" s="248"/>
      <c r="D901" s="248"/>
      <c r="E901" s="248"/>
      <c r="F901" s="98"/>
      <c r="G901" s="103"/>
    </row>
    <row r="902" spans="1:7" ht="12.75">
      <c r="A902" s="248"/>
      <c r="B902" s="248"/>
      <c r="C902" s="248"/>
      <c r="D902" s="248"/>
      <c r="E902" s="248"/>
      <c r="F902" s="98"/>
      <c r="G902" s="103"/>
    </row>
    <row r="903" spans="1:7" ht="12.75">
      <c r="A903" s="248"/>
      <c r="B903" s="248"/>
      <c r="C903" s="248"/>
      <c r="D903" s="248"/>
      <c r="E903" s="248"/>
      <c r="F903" s="98"/>
      <c r="G903" s="103"/>
    </row>
    <row r="904" spans="1:7" ht="12.75">
      <c r="A904" s="248"/>
      <c r="B904" s="248"/>
      <c r="C904" s="248"/>
      <c r="D904" s="248"/>
      <c r="E904" s="248"/>
      <c r="F904" s="98"/>
      <c r="G904" s="103"/>
    </row>
    <row r="905" spans="1:7" ht="12.75">
      <c r="A905" s="248"/>
      <c r="B905" s="248"/>
      <c r="C905" s="248"/>
      <c r="D905" s="248"/>
      <c r="E905" s="248"/>
      <c r="F905" s="98"/>
      <c r="G905" s="103"/>
    </row>
    <row r="906" spans="1:7" ht="12.75">
      <c r="A906" s="248"/>
      <c r="B906" s="248"/>
      <c r="C906" s="248"/>
      <c r="D906" s="248"/>
      <c r="E906" s="248"/>
      <c r="F906" s="98"/>
      <c r="G906" s="103"/>
    </row>
    <row r="907" spans="1:7" ht="12.75">
      <c r="A907" s="248"/>
      <c r="B907" s="248"/>
      <c r="C907" s="248"/>
      <c r="D907" s="248"/>
      <c r="E907" s="248"/>
      <c r="F907" s="98"/>
      <c r="G907" s="103"/>
    </row>
    <row r="908" spans="1:7" ht="12.75">
      <c r="A908" s="248"/>
      <c r="B908" s="248"/>
      <c r="C908" s="248"/>
      <c r="D908" s="248"/>
      <c r="E908" s="248"/>
      <c r="F908" s="98"/>
      <c r="G908" s="103"/>
    </row>
    <row r="909" spans="1:7" ht="12.75">
      <c r="A909" s="248"/>
      <c r="B909" s="248"/>
      <c r="C909" s="248"/>
      <c r="D909" s="248"/>
      <c r="E909" s="248"/>
      <c r="F909" s="98"/>
      <c r="G909" s="103"/>
    </row>
    <row r="910" spans="1:7" ht="12.75">
      <c r="A910" s="248"/>
      <c r="B910" s="248"/>
      <c r="C910" s="248"/>
      <c r="D910" s="248"/>
      <c r="E910" s="248"/>
      <c r="F910" s="98"/>
      <c r="G910" s="103"/>
    </row>
    <row r="911" spans="1:7" ht="12.75">
      <c r="A911" s="248"/>
      <c r="B911" s="248"/>
      <c r="C911" s="248"/>
      <c r="D911" s="248"/>
      <c r="E911" s="248"/>
      <c r="F911" s="98"/>
      <c r="G911" s="103"/>
    </row>
    <row r="912" spans="1:7" ht="12.75">
      <c r="A912" s="248"/>
      <c r="B912" s="248"/>
      <c r="C912" s="248"/>
      <c r="D912" s="248"/>
      <c r="E912" s="248"/>
      <c r="F912" s="98"/>
      <c r="G912" s="103"/>
    </row>
    <row r="913" spans="1:7" ht="12.75">
      <c r="A913" s="248"/>
      <c r="B913" s="248"/>
      <c r="C913" s="248"/>
      <c r="D913" s="248"/>
      <c r="E913" s="248"/>
      <c r="F913" s="98"/>
      <c r="G913" s="103"/>
    </row>
    <row r="914" spans="1:7" ht="12.75">
      <c r="A914" s="248"/>
      <c r="B914" s="248"/>
      <c r="C914" s="248"/>
      <c r="D914" s="248"/>
      <c r="E914" s="248"/>
      <c r="F914" s="98"/>
      <c r="G914" s="103"/>
    </row>
    <row r="915" spans="1:7" ht="12.75">
      <c r="A915" s="248"/>
      <c r="B915" s="248"/>
      <c r="C915" s="248"/>
      <c r="D915" s="248"/>
      <c r="E915" s="248"/>
      <c r="F915" s="98"/>
      <c r="G915" s="103"/>
    </row>
    <row r="916" spans="1:7" ht="12.75">
      <c r="A916" s="248"/>
      <c r="B916" s="248"/>
      <c r="C916" s="248"/>
      <c r="D916" s="248"/>
      <c r="E916" s="248"/>
      <c r="F916" s="98"/>
      <c r="G916" s="103"/>
    </row>
    <row r="917" spans="1:7" ht="12.75">
      <c r="A917" s="248"/>
      <c r="B917" s="248"/>
      <c r="C917" s="248"/>
      <c r="D917" s="248"/>
      <c r="E917" s="248"/>
      <c r="F917" s="98"/>
      <c r="G917" s="103"/>
    </row>
    <row r="918" spans="1:7" ht="12.75">
      <c r="A918" s="248"/>
      <c r="B918" s="248"/>
      <c r="C918" s="248"/>
      <c r="D918" s="248"/>
      <c r="E918" s="248"/>
      <c r="F918" s="98"/>
      <c r="G918" s="103"/>
    </row>
    <row r="919" spans="1:7" ht="12.75">
      <c r="A919" s="248"/>
      <c r="B919" s="248"/>
      <c r="C919" s="248"/>
      <c r="D919" s="248"/>
      <c r="E919" s="248"/>
      <c r="F919" s="98"/>
      <c r="G919" s="103"/>
    </row>
    <row r="920" spans="1:7" ht="12.75">
      <c r="A920" s="248"/>
      <c r="B920" s="248"/>
      <c r="C920" s="248"/>
      <c r="D920" s="248"/>
      <c r="E920" s="248"/>
      <c r="F920" s="98"/>
      <c r="G920" s="103"/>
    </row>
    <row r="921" spans="1:7" ht="12.75">
      <c r="A921" s="248"/>
      <c r="B921" s="248"/>
      <c r="C921" s="248"/>
      <c r="D921" s="248"/>
      <c r="E921" s="248"/>
      <c r="F921" s="98"/>
      <c r="G921" s="103"/>
    </row>
    <row r="922" spans="1:7" ht="12.75">
      <c r="A922" s="248"/>
      <c r="B922" s="248"/>
      <c r="C922" s="248"/>
      <c r="D922" s="248"/>
      <c r="E922" s="248"/>
      <c r="F922" s="98"/>
      <c r="G922" s="103"/>
    </row>
    <row r="923" spans="1:7" ht="12.75">
      <c r="A923" s="248"/>
      <c r="B923" s="248"/>
      <c r="C923" s="248"/>
      <c r="D923" s="248"/>
      <c r="E923" s="248"/>
      <c r="F923" s="98"/>
      <c r="G923" s="103"/>
    </row>
    <row r="924" spans="1:7" ht="12.75">
      <c r="A924" s="248"/>
      <c r="B924" s="248"/>
      <c r="C924" s="248"/>
      <c r="D924" s="248"/>
      <c r="E924" s="248"/>
      <c r="F924" s="98"/>
      <c r="G924" s="103"/>
    </row>
    <row r="925" spans="1:7" ht="12.75">
      <c r="A925" s="248"/>
      <c r="B925" s="248"/>
      <c r="C925" s="248"/>
      <c r="D925" s="248"/>
      <c r="E925" s="248"/>
      <c r="F925" s="98"/>
      <c r="G925" s="103"/>
    </row>
    <row r="926" spans="1:7" ht="12.75">
      <c r="A926" s="248"/>
      <c r="B926" s="248"/>
      <c r="C926" s="248"/>
      <c r="D926" s="248"/>
      <c r="E926" s="248"/>
      <c r="F926" s="98"/>
      <c r="G926" s="103"/>
    </row>
    <row r="927" spans="1:7" ht="12.75">
      <c r="A927" s="248"/>
      <c r="B927" s="248"/>
      <c r="C927" s="248"/>
      <c r="D927" s="248"/>
      <c r="E927" s="248"/>
      <c r="F927" s="98"/>
      <c r="G927" s="103"/>
    </row>
    <row r="928" spans="1:7" ht="12.75">
      <c r="A928" s="248"/>
      <c r="B928" s="248"/>
      <c r="C928" s="248"/>
      <c r="D928" s="248"/>
      <c r="E928" s="248"/>
      <c r="F928" s="98"/>
      <c r="G928" s="103"/>
    </row>
    <row r="929" spans="1:7" ht="12.75">
      <c r="A929" s="248"/>
      <c r="B929" s="248"/>
      <c r="C929" s="248"/>
      <c r="D929" s="248"/>
      <c r="E929" s="248"/>
      <c r="F929" s="98"/>
      <c r="G929" s="103"/>
    </row>
    <row r="930" spans="1:7" ht="12.75">
      <c r="A930" s="248"/>
      <c r="B930" s="248"/>
      <c r="C930" s="248"/>
      <c r="D930" s="248"/>
      <c r="E930" s="248"/>
      <c r="F930" s="98"/>
      <c r="G930" s="103"/>
    </row>
    <row r="931" spans="1:7" ht="12.75">
      <c r="A931" s="248"/>
      <c r="B931" s="248"/>
      <c r="C931" s="248"/>
      <c r="D931" s="248"/>
      <c r="E931" s="248"/>
      <c r="F931" s="98"/>
      <c r="G931" s="103"/>
    </row>
    <row r="932" spans="1:7" ht="12.75">
      <c r="A932" s="248"/>
      <c r="B932" s="248"/>
      <c r="C932" s="248"/>
      <c r="D932" s="248"/>
      <c r="E932" s="248"/>
      <c r="F932" s="98"/>
      <c r="G932" s="103"/>
    </row>
    <row r="933" spans="1:7" ht="12.75">
      <c r="A933" s="248"/>
      <c r="B933" s="248"/>
      <c r="C933" s="248"/>
      <c r="D933" s="248"/>
      <c r="E933" s="248"/>
      <c r="F933" s="98"/>
      <c r="G933" s="103"/>
    </row>
    <row r="934" spans="1:7" ht="12.75">
      <c r="A934" s="248"/>
      <c r="B934" s="248"/>
      <c r="C934" s="248"/>
      <c r="D934" s="248"/>
      <c r="E934" s="248"/>
      <c r="F934" s="98"/>
      <c r="G934" s="103"/>
    </row>
    <row r="935" spans="1:7" ht="12.75">
      <c r="A935" s="248"/>
      <c r="B935" s="248"/>
      <c r="C935" s="248"/>
      <c r="D935" s="248"/>
      <c r="E935" s="248"/>
      <c r="F935" s="98"/>
      <c r="G935" s="103"/>
    </row>
    <row r="936" spans="1:7" ht="12.75">
      <c r="A936" s="248"/>
      <c r="B936" s="248"/>
      <c r="C936" s="248"/>
      <c r="D936" s="248"/>
      <c r="E936" s="248"/>
      <c r="F936" s="98"/>
      <c r="G936" s="103"/>
    </row>
    <row r="937" spans="1:7" ht="12.75">
      <c r="A937" s="248"/>
      <c r="B937" s="248"/>
      <c r="C937" s="248"/>
      <c r="D937" s="248"/>
      <c r="E937" s="248"/>
      <c r="F937" s="98"/>
      <c r="G937" s="103"/>
    </row>
    <row r="938" spans="1:7" ht="12.75">
      <c r="A938" s="248"/>
      <c r="B938" s="248"/>
      <c r="C938" s="248"/>
      <c r="D938" s="248"/>
      <c r="E938" s="248"/>
      <c r="F938" s="98"/>
      <c r="G938" s="103"/>
    </row>
    <row r="939" spans="1:7" ht="12.75">
      <c r="A939" s="248"/>
      <c r="B939" s="248"/>
      <c r="C939" s="248"/>
      <c r="D939" s="248"/>
      <c r="E939" s="248"/>
      <c r="F939" s="98"/>
      <c r="G939" s="103"/>
    </row>
    <row r="940" spans="1:7" ht="12.75">
      <c r="A940" s="248"/>
      <c r="B940" s="248"/>
      <c r="C940" s="248"/>
      <c r="D940" s="248"/>
      <c r="E940" s="248"/>
      <c r="F940" s="98"/>
      <c r="G940" s="103"/>
    </row>
    <row r="941" spans="1:7" ht="12.75">
      <c r="A941" s="248"/>
      <c r="B941" s="248"/>
      <c r="C941" s="248"/>
      <c r="D941" s="248"/>
      <c r="E941" s="248"/>
      <c r="F941" s="98"/>
      <c r="G941" s="103"/>
    </row>
    <row r="942" spans="1:7" ht="12.75">
      <c r="A942" s="248"/>
      <c r="B942" s="248"/>
      <c r="C942" s="248"/>
      <c r="D942" s="248"/>
      <c r="E942" s="248"/>
      <c r="F942" s="98"/>
      <c r="G942" s="103"/>
    </row>
    <row r="943" spans="1:7" ht="12.75">
      <c r="A943" s="248"/>
      <c r="B943" s="248"/>
      <c r="C943" s="248"/>
      <c r="D943" s="248"/>
      <c r="E943" s="248"/>
      <c r="F943" s="98"/>
      <c r="G943" s="103"/>
    </row>
    <row r="944" spans="1:7" ht="12.75">
      <c r="A944" s="248"/>
      <c r="B944" s="248"/>
      <c r="C944" s="248"/>
      <c r="D944" s="248"/>
      <c r="E944" s="248"/>
      <c r="F944" s="98"/>
      <c r="G944" s="103"/>
    </row>
    <row r="945" spans="1:7" ht="12.75">
      <c r="A945" s="248"/>
      <c r="B945" s="248"/>
      <c r="C945" s="248"/>
      <c r="D945" s="248"/>
      <c r="E945" s="248"/>
      <c r="F945" s="98"/>
      <c r="G945" s="103"/>
    </row>
    <row r="946" spans="1:7" ht="12.75">
      <c r="A946" s="248"/>
      <c r="B946" s="248"/>
      <c r="C946" s="248"/>
      <c r="D946" s="248"/>
      <c r="E946" s="248"/>
      <c r="F946" s="98"/>
      <c r="G946" s="103"/>
    </row>
    <row r="947" spans="1:7" ht="12.75">
      <c r="A947" s="248"/>
      <c r="B947" s="248"/>
      <c r="C947" s="248"/>
      <c r="D947" s="248"/>
      <c r="E947" s="248"/>
      <c r="F947" s="98"/>
      <c r="G947" s="103"/>
    </row>
    <row r="948" spans="1:7" ht="12.75">
      <c r="A948" s="248"/>
      <c r="B948" s="248"/>
      <c r="C948" s="248"/>
      <c r="D948" s="248"/>
      <c r="E948" s="248"/>
      <c r="F948" s="98"/>
      <c r="G948" s="103"/>
    </row>
    <row r="949" spans="1:7" ht="12.75">
      <c r="A949" s="248"/>
      <c r="B949" s="248"/>
      <c r="C949" s="248"/>
      <c r="D949" s="248"/>
      <c r="E949" s="248"/>
      <c r="F949" s="98"/>
      <c r="G949" s="103"/>
    </row>
    <row r="950" spans="1:7" ht="12.75">
      <c r="A950" s="248"/>
      <c r="B950" s="248"/>
      <c r="C950" s="248"/>
      <c r="D950" s="248"/>
      <c r="E950" s="248"/>
      <c r="F950" s="98"/>
      <c r="G950" s="103"/>
    </row>
    <row r="951" spans="1:7" ht="12.75">
      <c r="A951" s="248"/>
      <c r="B951" s="248"/>
      <c r="C951" s="248"/>
      <c r="D951" s="248"/>
      <c r="E951" s="248"/>
      <c r="F951" s="98"/>
      <c r="G951" s="103"/>
    </row>
    <row r="952" spans="1:7" ht="12.75">
      <c r="A952" s="248"/>
      <c r="B952" s="248"/>
      <c r="C952" s="248"/>
      <c r="D952" s="248"/>
      <c r="E952" s="248"/>
      <c r="F952" s="98"/>
      <c r="G952" s="103"/>
    </row>
    <row r="953" spans="1:7" ht="12.75">
      <c r="A953" s="248"/>
      <c r="B953" s="248"/>
      <c r="C953" s="248"/>
      <c r="D953" s="248"/>
      <c r="E953" s="248"/>
      <c r="F953" s="98"/>
      <c r="G953" s="103"/>
    </row>
    <row r="954" spans="1:7" ht="12.75">
      <c r="A954" s="248"/>
      <c r="B954" s="248"/>
      <c r="C954" s="248"/>
      <c r="D954" s="248"/>
      <c r="E954" s="248"/>
      <c r="F954" s="98"/>
      <c r="G954" s="103"/>
    </row>
    <row r="955" spans="1:7" ht="12.75">
      <c r="A955" s="248"/>
      <c r="B955" s="248"/>
      <c r="C955" s="248"/>
      <c r="D955" s="248"/>
      <c r="E955" s="248"/>
      <c r="F955" s="98"/>
      <c r="G955" s="103"/>
    </row>
    <row r="956" spans="1:7" ht="12.75">
      <c r="A956" s="248"/>
      <c r="B956" s="248"/>
      <c r="C956" s="248"/>
      <c r="D956" s="248"/>
      <c r="E956" s="248"/>
      <c r="F956" s="98"/>
      <c r="G956" s="103"/>
    </row>
    <row r="957" spans="1:7" ht="12.75">
      <c r="A957" s="248"/>
      <c r="B957" s="248"/>
      <c r="C957" s="248"/>
      <c r="D957" s="248"/>
      <c r="E957" s="248"/>
      <c r="F957" s="98"/>
      <c r="G957" s="103"/>
    </row>
    <row r="958" spans="1:7" ht="12.75">
      <c r="A958" s="248"/>
      <c r="B958" s="248"/>
      <c r="C958" s="248"/>
      <c r="D958" s="248"/>
      <c r="E958" s="248"/>
      <c r="F958" s="98"/>
      <c r="G958" s="103"/>
    </row>
    <row r="959" spans="1:7" ht="12.75">
      <c r="A959" s="248"/>
      <c r="B959" s="248"/>
      <c r="C959" s="248"/>
      <c r="D959" s="248"/>
      <c r="E959" s="248"/>
      <c r="F959" s="98"/>
      <c r="G959" s="103"/>
    </row>
    <row r="960" spans="1:7" ht="12.75">
      <c r="A960" s="248"/>
      <c r="B960" s="248"/>
      <c r="C960" s="248"/>
      <c r="D960" s="248"/>
      <c r="E960" s="248"/>
      <c r="F960" s="98"/>
      <c r="G960" s="103"/>
    </row>
    <row r="961" spans="1:7" ht="12.75">
      <c r="A961" s="248"/>
      <c r="B961" s="248"/>
      <c r="C961" s="248"/>
      <c r="D961" s="248"/>
      <c r="E961" s="248"/>
      <c r="F961" s="98"/>
      <c r="G961" s="103"/>
    </row>
    <row r="962" spans="1:7" ht="12.75">
      <c r="A962" s="248"/>
      <c r="B962" s="248"/>
      <c r="C962" s="248"/>
      <c r="D962" s="248"/>
      <c r="E962" s="248"/>
      <c r="F962" s="98"/>
      <c r="G962" s="103"/>
    </row>
    <row r="963" spans="1:7" ht="12.75">
      <c r="A963" s="248"/>
      <c r="B963" s="248"/>
      <c r="C963" s="248"/>
      <c r="D963" s="248"/>
      <c r="E963" s="248"/>
      <c r="F963" s="98"/>
      <c r="G963" s="103"/>
    </row>
    <row r="964" spans="1:7" ht="12.75">
      <c r="A964" s="248"/>
      <c r="B964" s="248"/>
      <c r="C964" s="248"/>
      <c r="D964" s="248"/>
      <c r="E964" s="248"/>
      <c r="F964" s="98"/>
      <c r="G964" s="103"/>
    </row>
    <row r="965" spans="1:7" ht="12.75">
      <c r="A965" s="248"/>
      <c r="B965" s="248"/>
      <c r="C965" s="248"/>
      <c r="D965" s="248"/>
      <c r="E965" s="248"/>
      <c r="F965" s="98"/>
      <c r="G965" s="103"/>
    </row>
    <row r="966" spans="1:7" ht="12.75">
      <c r="A966" s="248"/>
      <c r="B966" s="248"/>
      <c r="C966" s="248"/>
      <c r="D966" s="248"/>
      <c r="E966" s="248"/>
      <c r="F966" s="98"/>
      <c r="G966" s="103"/>
    </row>
    <row r="967" spans="1:7" ht="12.75">
      <c r="A967" s="248"/>
      <c r="B967" s="248"/>
      <c r="C967" s="248"/>
      <c r="D967" s="248"/>
      <c r="E967" s="248"/>
      <c r="F967" s="98"/>
      <c r="G967" s="103"/>
    </row>
    <row r="968" spans="1:7" ht="12.75">
      <c r="A968" s="248"/>
      <c r="B968" s="248"/>
      <c r="C968" s="248"/>
      <c r="D968" s="248"/>
      <c r="E968" s="248"/>
      <c r="F968" s="98"/>
      <c r="G968" s="103"/>
    </row>
    <row r="969" spans="1:7" ht="12.75">
      <c r="A969" s="248"/>
      <c r="B969" s="248"/>
      <c r="C969" s="248"/>
      <c r="D969" s="248"/>
      <c r="E969" s="248"/>
      <c r="F969" s="98"/>
      <c r="G969" s="103"/>
    </row>
    <row r="970" spans="1:7" ht="12.75">
      <c r="A970" s="248"/>
      <c r="B970" s="248"/>
      <c r="C970" s="248"/>
      <c r="D970" s="248"/>
      <c r="E970" s="248"/>
      <c r="F970" s="98"/>
      <c r="G970" s="103"/>
    </row>
    <row r="971" spans="1:7" ht="12.75">
      <c r="A971" s="248"/>
      <c r="B971" s="248"/>
      <c r="C971" s="248"/>
      <c r="D971" s="248"/>
      <c r="E971" s="248"/>
      <c r="F971" s="98"/>
      <c r="G971" s="103"/>
    </row>
    <row r="972" spans="1:7" ht="12.75">
      <c r="A972" s="248"/>
      <c r="B972" s="248"/>
      <c r="C972" s="248"/>
      <c r="D972" s="248"/>
      <c r="E972" s="248"/>
      <c r="F972" s="98"/>
      <c r="G972" s="103"/>
    </row>
    <row r="973" spans="1:7" ht="12.75">
      <c r="A973" s="248"/>
      <c r="B973" s="248"/>
      <c r="C973" s="248"/>
      <c r="D973" s="248"/>
      <c r="E973" s="248"/>
      <c r="F973" s="98"/>
      <c r="G973" s="103"/>
    </row>
    <row r="974" spans="1:7" ht="12.75">
      <c r="A974" s="248"/>
      <c r="B974" s="248"/>
      <c r="C974" s="248"/>
      <c r="D974" s="248"/>
      <c r="E974" s="248"/>
      <c r="F974" s="98"/>
      <c r="G974" s="103"/>
    </row>
    <row r="975" spans="1:7" ht="12.75">
      <c r="A975" s="248"/>
      <c r="B975" s="248"/>
      <c r="C975" s="248"/>
      <c r="D975" s="248"/>
      <c r="E975" s="248"/>
      <c r="F975" s="98"/>
      <c r="G975" s="103"/>
    </row>
    <row r="976" spans="1:7" ht="12.75">
      <c r="A976" s="248"/>
      <c r="B976" s="248"/>
      <c r="C976" s="248"/>
      <c r="D976" s="248"/>
      <c r="E976" s="248"/>
      <c r="F976" s="98"/>
      <c r="G976" s="103"/>
    </row>
    <row r="977" spans="1:7" ht="12.75">
      <c r="A977" s="248"/>
      <c r="B977" s="248"/>
      <c r="C977" s="248"/>
      <c r="D977" s="248"/>
      <c r="E977" s="248"/>
      <c r="F977" s="98"/>
      <c r="G977" s="103"/>
    </row>
    <row r="978" spans="1:7" ht="12.75">
      <c r="A978" s="248"/>
      <c r="B978" s="248"/>
      <c r="C978" s="248"/>
      <c r="D978" s="248"/>
      <c r="E978" s="248"/>
      <c r="F978" s="98"/>
      <c r="G978" s="103"/>
    </row>
    <row r="979" spans="1:7" ht="12.75">
      <c r="A979" s="248"/>
      <c r="B979" s="248"/>
      <c r="C979" s="248"/>
      <c r="D979" s="248"/>
      <c r="E979" s="248"/>
      <c r="F979" s="98"/>
      <c r="G979" s="103"/>
    </row>
    <row r="980" spans="1:7" ht="12.75">
      <c r="A980" s="248"/>
      <c r="B980" s="248"/>
      <c r="C980" s="248"/>
      <c r="D980" s="248"/>
      <c r="E980" s="248"/>
      <c r="F980" s="98"/>
      <c r="G980" s="103"/>
    </row>
    <row r="981" spans="1:7" ht="12.75">
      <c r="A981" s="248"/>
      <c r="B981" s="248"/>
      <c r="C981" s="248"/>
      <c r="D981" s="248"/>
      <c r="E981" s="248"/>
      <c r="F981" s="98"/>
      <c r="G981" s="103"/>
    </row>
    <row r="982" spans="1:7" ht="12.75">
      <c r="A982" s="248"/>
      <c r="B982" s="248"/>
      <c r="C982" s="248"/>
      <c r="D982" s="248"/>
      <c r="E982" s="248"/>
      <c r="F982" s="98"/>
      <c r="G982" s="103"/>
    </row>
    <row r="983" spans="1:7" ht="12.75">
      <c r="A983" s="248"/>
      <c r="B983" s="248"/>
      <c r="C983" s="248"/>
      <c r="D983" s="248"/>
      <c r="E983" s="248"/>
      <c r="F983" s="98"/>
      <c r="G983" s="103"/>
    </row>
    <row r="984" spans="1:7" ht="12.75">
      <c r="A984" s="248"/>
      <c r="B984" s="248"/>
      <c r="C984" s="248"/>
      <c r="D984" s="248"/>
      <c r="E984" s="248"/>
      <c r="F984" s="98"/>
      <c r="G984" s="103"/>
    </row>
    <row r="985" spans="1:7" ht="12.75">
      <c r="A985" s="248"/>
      <c r="B985" s="248"/>
      <c r="C985" s="248"/>
      <c r="D985" s="248"/>
      <c r="E985" s="248"/>
      <c r="F985" s="98"/>
      <c r="G985" s="103"/>
    </row>
    <row r="986" spans="1:7" ht="12.75">
      <c r="A986" s="248"/>
      <c r="B986" s="248"/>
      <c r="C986" s="248"/>
      <c r="D986" s="248"/>
      <c r="E986" s="248"/>
      <c r="F986" s="98"/>
      <c r="G986" s="103"/>
    </row>
    <row r="987" spans="1:7" ht="12.75">
      <c r="A987" s="248"/>
      <c r="B987" s="248"/>
      <c r="C987" s="248"/>
      <c r="D987" s="248"/>
      <c r="E987" s="248"/>
      <c r="F987" s="98"/>
      <c r="G987" s="103"/>
    </row>
    <row r="988" spans="1:7" ht="12.75">
      <c r="A988" s="248"/>
      <c r="B988" s="248"/>
      <c r="C988" s="248"/>
      <c r="D988" s="248"/>
      <c r="E988" s="248"/>
      <c r="F988" s="98"/>
      <c r="G988" s="103"/>
    </row>
    <row r="989" spans="1:7" ht="12.75">
      <c r="A989" s="248"/>
      <c r="B989" s="248"/>
      <c r="C989" s="248"/>
      <c r="D989" s="248"/>
      <c r="E989" s="248"/>
      <c r="F989" s="98"/>
      <c r="G989" s="103"/>
    </row>
    <row r="990" spans="1:7" ht="12.75">
      <c r="A990" s="248"/>
      <c r="B990" s="248"/>
      <c r="C990" s="248"/>
      <c r="D990" s="248"/>
      <c r="E990" s="248"/>
      <c r="F990" s="98"/>
      <c r="G990" s="103"/>
    </row>
    <row r="991" spans="1:7" ht="12.75">
      <c r="A991" s="248"/>
      <c r="B991" s="248"/>
      <c r="C991" s="248"/>
      <c r="D991" s="248"/>
      <c r="E991" s="248"/>
      <c r="F991" s="98"/>
      <c r="G991" s="103"/>
    </row>
    <row r="992" spans="1:7" ht="12.75">
      <c r="A992" s="248"/>
      <c r="B992" s="248"/>
      <c r="C992" s="248"/>
      <c r="D992" s="248"/>
      <c r="E992" s="248"/>
      <c r="F992" s="98"/>
      <c r="G992" s="103"/>
    </row>
    <row r="993" spans="1:7" ht="12.75">
      <c r="A993" s="248"/>
      <c r="B993" s="248"/>
      <c r="C993" s="248"/>
      <c r="D993" s="248"/>
      <c r="E993" s="248"/>
      <c r="F993" s="98"/>
      <c r="G993" s="103"/>
    </row>
    <row r="994" spans="1:7" ht="12.75">
      <c r="A994" s="248"/>
      <c r="B994" s="248"/>
      <c r="C994" s="248"/>
      <c r="D994" s="248"/>
      <c r="E994" s="248"/>
      <c r="F994" s="98"/>
      <c r="G994" s="103"/>
    </row>
    <row r="995" spans="1:7" ht="12.75">
      <c r="A995" s="248"/>
      <c r="B995" s="248"/>
      <c r="C995" s="248"/>
      <c r="D995" s="248"/>
      <c r="E995" s="248"/>
      <c r="F995" s="98"/>
      <c r="G995" s="103"/>
    </row>
    <row r="996" spans="1:7" ht="12.75">
      <c r="A996" s="248"/>
      <c r="B996" s="248"/>
      <c r="C996" s="248"/>
      <c r="D996" s="248"/>
      <c r="E996" s="248"/>
      <c r="F996" s="98"/>
      <c r="G996" s="103"/>
    </row>
    <row r="997" spans="1:7" ht="12.75">
      <c r="A997" s="248"/>
      <c r="B997" s="248"/>
      <c r="C997" s="248"/>
      <c r="D997" s="248"/>
      <c r="E997" s="248"/>
      <c r="F997" s="98"/>
      <c r="G997" s="103"/>
    </row>
    <row r="998" spans="1:7" ht="12.75">
      <c r="A998" s="248"/>
      <c r="B998" s="248"/>
      <c r="C998" s="248"/>
      <c r="D998" s="248"/>
      <c r="E998" s="248"/>
      <c r="F998" s="98"/>
      <c r="G998" s="103"/>
    </row>
    <row r="999" spans="1:7" ht="12.75">
      <c r="A999" s="248"/>
      <c r="B999" s="248"/>
      <c r="C999" s="248"/>
      <c r="D999" s="248"/>
      <c r="E999" s="248"/>
      <c r="F999" s="98"/>
      <c r="G999" s="103"/>
    </row>
    <row r="1000" spans="1:7" ht="12.75">
      <c r="A1000" s="248"/>
      <c r="B1000" s="248"/>
      <c r="C1000" s="248"/>
      <c r="D1000" s="248"/>
      <c r="E1000" s="248"/>
      <c r="F1000" s="98"/>
      <c r="G1000" s="103"/>
    </row>
    <row r="1001" spans="1:7" ht="12.75">
      <c r="A1001" s="248"/>
      <c r="B1001" s="248"/>
      <c r="C1001" s="248"/>
      <c r="D1001" s="248"/>
      <c r="E1001" s="248"/>
      <c r="F1001" s="98"/>
      <c r="G1001" s="103"/>
    </row>
    <row r="1002" spans="1:7" ht="12.75">
      <c r="A1002" s="248"/>
      <c r="B1002" s="248"/>
      <c r="C1002" s="248"/>
      <c r="D1002" s="248"/>
      <c r="E1002" s="248"/>
      <c r="F1002" s="98"/>
      <c r="G1002" s="248"/>
    </row>
    <row r="1003" spans="1:7" ht="12.75">
      <c r="A1003" s="248"/>
      <c r="B1003" s="248"/>
      <c r="C1003" s="248"/>
      <c r="D1003" s="248"/>
      <c r="E1003" s="248"/>
      <c r="F1003" s="98"/>
      <c r="G1003" s="248"/>
    </row>
    <row r="1004" spans="1:7" ht="12.75">
      <c r="A1004" s="248"/>
      <c r="B1004" s="248"/>
      <c r="C1004" s="248"/>
      <c r="D1004" s="248"/>
      <c r="E1004" s="248"/>
      <c r="F1004" s="98"/>
      <c r="G1004" s="248"/>
    </row>
    <row r="1005" spans="1:7" ht="12.75">
      <c r="A1005" s="248"/>
      <c r="B1005" s="248"/>
      <c r="C1005" s="248"/>
      <c r="D1005" s="248"/>
      <c r="E1005" s="248"/>
      <c r="F1005" s="98"/>
      <c r="G1005" s="248"/>
    </row>
    <row r="1006" spans="1:7" ht="12.75">
      <c r="A1006" s="248"/>
      <c r="B1006" s="248"/>
      <c r="C1006" s="248"/>
      <c r="D1006" s="248"/>
      <c r="E1006" s="248"/>
      <c r="F1006" s="98"/>
      <c r="G1006" s="248"/>
    </row>
    <row r="1007" spans="1:7" ht="12.75">
      <c r="A1007" s="248"/>
      <c r="B1007" s="248"/>
      <c r="C1007" s="248"/>
      <c r="D1007" s="248"/>
      <c r="E1007" s="248"/>
      <c r="F1007" s="98"/>
      <c r="G1007" s="248"/>
    </row>
    <row r="1008" spans="1:7" ht="12.75">
      <c r="A1008" s="248"/>
      <c r="B1008" s="248"/>
      <c r="C1008" s="248"/>
      <c r="D1008" s="248"/>
      <c r="E1008" s="248"/>
      <c r="F1008" s="98"/>
      <c r="G1008" s="248"/>
    </row>
    <row r="1009" spans="1:7" ht="12.75">
      <c r="A1009" s="248"/>
      <c r="B1009" s="248"/>
      <c r="C1009" s="248"/>
      <c r="D1009" s="248"/>
      <c r="E1009" s="248"/>
      <c r="F1009" s="98"/>
      <c r="G1009" s="248"/>
    </row>
    <row r="1010" spans="1:7" ht="12.75">
      <c r="A1010" s="248"/>
      <c r="B1010" s="248"/>
      <c r="C1010" s="248"/>
      <c r="D1010" s="248"/>
      <c r="E1010" s="248"/>
      <c r="F1010" s="98"/>
      <c r="G1010" s="248"/>
    </row>
    <row r="1011" spans="1:7" ht="12.75">
      <c r="A1011" s="248"/>
      <c r="B1011" s="248"/>
      <c r="C1011" s="248"/>
      <c r="D1011" s="248"/>
      <c r="E1011" s="248"/>
      <c r="F1011" s="98"/>
      <c r="G1011" s="248"/>
    </row>
    <row r="1012" spans="1:7" ht="12.75">
      <c r="A1012" s="248"/>
      <c r="B1012" s="248"/>
      <c r="C1012" s="248"/>
      <c r="D1012" s="248"/>
      <c r="E1012" s="248"/>
      <c r="F1012" s="98"/>
      <c r="G1012" s="248"/>
    </row>
    <row r="1013" spans="1:7" ht="12.75">
      <c r="A1013" s="248"/>
      <c r="B1013" s="248"/>
      <c r="C1013" s="248"/>
      <c r="D1013" s="248"/>
      <c r="E1013" s="248"/>
      <c r="F1013" s="98"/>
      <c r="G1013" s="248"/>
    </row>
    <row r="1014" spans="1:7" ht="12.75">
      <c r="A1014" s="248"/>
      <c r="B1014" s="248"/>
      <c r="C1014" s="248"/>
      <c r="D1014" s="248"/>
      <c r="E1014" s="248"/>
      <c r="F1014" s="98"/>
      <c r="G1014" s="248"/>
    </row>
    <row r="1015" spans="1:7" ht="12.75">
      <c r="A1015" s="248"/>
      <c r="B1015" s="248"/>
      <c r="C1015" s="248"/>
      <c r="D1015" s="248"/>
      <c r="E1015" s="248"/>
      <c r="F1015" s="98"/>
      <c r="G1015" s="248"/>
    </row>
    <row r="1016" spans="1:7" ht="12.75">
      <c r="A1016" s="248"/>
      <c r="B1016" s="248"/>
      <c r="C1016" s="248"/>
      <c r="D1016" s="248"/>
      <c r="E1016" s="248"/>
      <c r="F1016" s="98"/>
      <c r="G1016" s="248"/>
    </row>
    <row r="1017" spans="1:7" ht="12.75">
      <c r="A1017" s="248"/>
      <c r="B1017" s="248"/>
      <c r="C1017" s="248"/>
      <c r="D1017" s="248"/>
      <c r="E1017" s="248"/>
      <c r="F1017" s="98"/>
      <c r="G1017" s="248"/>
    </row>
    <row r="1018" spans="1:7" ht="12.75">
      <c r="A1018" s="248"/>
      <c r="B1018" s="248"/>
      <c r="C1018" s="248"/>
      <c r="D1018" s="248"/>
      <c r="E1018" s="248"/>
      <c r="F1018" s="98"/>
      <c r="G1018" s="248"/>
    </row>
    <row r="1019" spans="1:7" ht="12.75">
      <c r="A1019" s="248"/>
      <c r="B1019" s="248"/>
      <c r="C1019" s="248"/>
      <c r="D1019" s="248"/>
      <c r="E1019" s="248"/>
      <c r="F1019" s="98"/>
      <c r="G1019" s="248"/>
    </row>
    <row r="1020" spans="1:7" ht="12.75">
      <c r="A1020" s="248"/>
      <c r="B1020" s="248"/>
      <c r="C1020" s="248"/>
      <c r="D1020" s="248"/>
      <c r="E1020" s="248"/>
      <c r="F1020" s="98"/>
      <c r="G1020" s="248"/>
    </row>
    <row r="1021" spans="1:7" ht="12.75">
      <c r="A1021" s="248"/>
      <c r="B1021" s="248"/>
      <c r="C1021" s="248"/>
      <c r="D1021" s="248"/>
      <c r="E1021" s="248"/>
      <c r="F1021" s="98"/>
      <c r="G1021" s="248"/>
    </row>
    <row r="1022" spans="1:7" ht="12.75">
      <c r="A1022" s="248"/>
      <c r="B1022" s="248"/>
      <c r="C1022" s="248"/>
      <c r="D1022" s="248"/>
      <c r="E1022" s="248"/>
      <c r="F1022" s="98"/>
      <c r="G1022" s="248"/>
    </row>
    <row r="1023" spans="1:7" ht="12.75">
      <c r="A1023" s="248"/>
      <c r="B1023" s="248"/>
      <c r="C1023" s="248"/>
      <c r="D1023" s="248"/>
      <c r="E1023" s="248"/>
      <c r="F1023" s="98"/>
      <c r="G1023" s="248"/>
    </row>
    <row r="1024" spans="1:7" ht="12.75">
      <c r="A1024" s="248"/>
      <c r="B1024" s="248"/>
      <c r="C1024" s="248"/>
      <c r="D1024" s="248"/>
      <c r="E1024" s="248"/>
      <c r="F1024" s="98"/>
      <c r="G1024" s="248"/>
    </row>
    <row r="1025" spans="1:7" ht="12.75">
      <c r="A1025" s="248"/>
      <c r="B1025" s="248"/>
      <c r="C1025" s="248"/>
      <c r="D1025" s="248"/>
      <c r="E1025" s="248"/>
      <c r="F1025" s="98"/>
      <c r="G1025" s="248"/>
    </row>
    <row r="1026" spans="1:7" ht="12.75">
      <c r="A1026" s="248"/>
      <c r="B1026" s="248"/>
      <c r="C1026" s="248"/>
      <c r="D1026" s="248"/>
      <c r="E1026" s="248"/>
      <c r="F1026" s="98"/>
      <c r="G1026" s="248"/>
    </row>
    <row r="1027" spans="1:7" ht="12.75">
      <c r="A1027" s="248"/>
      <c r="B1027" s="248"/>
      <c r="C1027" s="248"/>
      <c r="D1027" s="248"/>
      <c r="E1027" s="248"/>
      <c r="F1027" s="98"/>
      <c r="G1027" s="248"/>
    </row>
    <row r="1028" spans="1:7" ht="12.75">
      <c r="A1028" s="248"/>
      <c r="B1028" s="248"/>
      <c r="C1028" s="248"/>
      <c r="D1028" s="248"/>
      <c r="E1028" s="248"/>
      <c r="F1028" s="98"/>
      <c r="G1028" s="248"/>
    </row>
    <row r="1029" spans="1:7" ht="12.75">
      <c r="A1029" s="248"/>
      <c r="B1029" s="248"/>
      <c r="C1029" s="248"/>
      <c r="D1029" s="248"/>
      <c r="E1029" s="248"/>
      <c r="F1029" s="98"/>
      <c r="G1029" s="248"/>
    </row>
    <row r="1030" spans="1:7" ht="12.75">
      <c r="A1030" s="248"/>
      <c r="B1030" s="248"/>
      <c r="C1030" s="248"/>
      <c r="D1030" s="248"/>
      <c r="E1030" s="248"/>
      <c r="F1030" s="98"/>
      <c r="G1030" s="248"/>
    </row>
    <row r="1031" spans="1:7" ht="12.75">
      <c r="A1031" s="248"/>
      <c r="B1031" s="248"/>
      <c r="C1031" s="248"/>
      <c r="D1031" s="248"/>
      <c r="E1031" s="248"/>
      <c r="F1031" s="98"/>
      <c r="G1031" s="248"/>
    </row>
    <row r="1032" spans="1:7" ht="12.75">
      <c r="A1032" s="248"/>
      <c r="B1032" s="248"/>
      <c r="C1032" s="248"/>
      <c r="D1032" s="248"/>
      <c r="E1032" s="248"/>
      <c r="F1032" s="98"/>
      <c r="G1032" s="248"/>
    </row>
    <row r="1033" spans="1:7" ht="12.75">
      <c r="A1033" s="248"/>
      <c r="B1033" s="248"/>
      <c r="C1033" s="248"/>
      <c r="D1033" s="248"/>
      <c r="E1033" s="248"/>
      <c r="F1033" s="98"/>
      <c r="G1033" s="248"/>
    </row>
    <row r="1034" spans="1:7" ht="12.75">
      <c r="A1034" s="248"/>
      <c r="B1034" s="248"/>
      <c r="C1034" s="248"/>
      <c r="D1034" s="248"/>
      <c r="E1034" s="248"/>
      <c r="F1034" s="98"/>
      <c r="G1034" s="248"/>
    </row>
    <row r="1035" spans="1:7" ht="12.75">
      <c r="A1035" s="248"/>
      <c r="B1035" s="248"/>
      <c r="C1035" s="248"/>
      <c r="D1035" s="248"/>
      <c r="E1035" s="248"/>
      <c r="F1035" s="98"/>
      <c r="G1035" s="248"/>
    </row>
    <row r="1036" spans="1:7" ht="12.75">
      <c r="A1036" s="248"/>
      <c r="B1036" s="248"/>
      <c r="C1036" s="248"/>
      <c r="D1036" s="248"/>
      <c r="E1036" s="248"/>
      <c r="F1036" s="98"/>
      <c r="G1036" s="248"/>
    </row>
    <row r="1037" spans="1:7" ht="12.75">
      <c r="A1037" s="248"/>
      <c r="B1037" s="248"/>
      <c r="C1037" s="248"/>
      <c r="D1037" s="248"/>
      <c r="E1037" s="248"/>
      <c r="F1037" s="98"/>
      <c r="G1037" s="248"/>
    </row>
    <row r="1038" spans="1:7" ht="12.75">
      <c r="A1038" s="248"/>
      <c r="B1038" s="248"/>
      <c r="C1038" s="248"/>
      <c r="D1038" s="248"/>
      <c r="E1038" s="248"/>
      <c r="F1038" s="98"/>
      <c r="G1038" s="248"/>
    </row>
    <row r="1039" spans="1:7" ht="12.75">
      <c r="A1039" s="248"/>
      <c r="B1039" s="248"/>
      <c r="C1039" s="248"/>
      <c r="D1039" s="248"/>
      <c r="E1039" s="248"/>
      <c r="F1039" s="98"/>
      <c r="G1039" s="248"/>
    </row>
    <row r="1040" spans="1:7" ht="12.75">
      <c r="A1040" s="248"/>
      <c r="B1040" s="248"/>
      <c r="C1040" s="248"/>
      <c r="D1040" s="248"/>
      <c r="E1040" s="248"/>
      <c r="F1040" s="98"/>
      <c r="G1040" s="248"/>
    </row>
    <row r="1041" spans="1:7" ht="12.75">
      <c r="A1041" s="248"/>
      <c r="B1041" s="248"/>
      <c r="C1041" s="248"/>
      <c r="D1041" s="248"/>
      <c r="E1041" s="248"/>
      <c r="F1041" s="98"/>
      <c r="G1041" s="248"/>
    </row>
    <row r="1042" spans="1:7" ht="12.75">
      <c r="A1042" s="248"/>
      <c r="B1042" s="248"/>
      <c r="C1042" s="248"/>
      <c r="D1042" s="248"/>
      <c r="E1042" s="248"/>
      <c r="F1042" s="98"/>
      <c r="G1042" s="248"/>
    </row>
    <row r="1043" spans="1:7" ht="12.75">
      <c r="A1043" s="248"/>
      <c r="B1043" s="248"/>
      <c r="C1043" s="248"/>
      <c r="D1043" s="248"/>
      <c r="E1043" s="248"/>
      <c r="F1043" s="98"/>
      <c r="G1043" s="248"/>
    </row>
    <row r="1044" spans="1:7" ht="12.75">
      <c r="A1044" s="248"/>
      <c r="B1044" s="248"/>
      <c r="C1044" s="248"/>
      <c r="D1044" s="248"/>
      <c r="E1044" s="248"/>
      <c r="F1044" s="98"/>
      <c r="G1044" s="248"/>
    </row>
    <row r="1045" spans="1:7" ht="12.75">
      <c r="A1045" s="248"/>
      <c r="B1045" s="248"/>
      <c r="C1045" s="248"/>
      <c r="D1045" s="248"/>
      <c r="E1045" s="248"/>
      <c r="F1045" s="98"/>
      <c r="G1045" s="248"/>
    </row>
    <row r="1046" spans="1:7" ht="12.75">
      <c r="A1046" s="248"/>
      <c r="B1046" s="248"/>
      <c r="C1046" s="248"/>
      <c r="D1046" s="248"/>
      <c r="E1046" s="248"/>
      <c r="F1046" s="98"/>
      <c r="G1046" s="248"/>
    </row>
    <row r="1047" spans="1:7" ht="12.75">
      <c r="A1047" s="248"/>
      <c r="B1047" s="248"/>
      <c r="C1047" s="248"/>
      <c r="D1047" s="248"/>
      <c r="E1047" s="248"/>
      <c r="F1047" s="98"/>
      <c r="G1047" s="248"/>
    </row>
    <row r="1048" spans="1:7" ht="12.75">
      <c r="A1048" s="248"/>
      <c r="B1048" s="248"/>
      <c r="C1048" s="248"/>
      <c r="D1048" s="248"/>
      <c r="E1048" s="248"/>
      <c r="F1048" s="98"/>
      <c r="G1048" s="248"/>
    </row>
    <row r="1049" spans="1:7" ht="12.75">
      <c r="A1049" s="248"/>
      <c r="B1049" s="248"/>
      <c r="C1049" s="248"/>
      <c r="D1049" s="248"/>
      <c r="E1049" s="248"/>
      <c r="F1049" s="98"/>
      <c r="G1049" s="248"/>
    </row>
    <row r="1050" spans="1:7" ht="12.75">
      <c r="A1050" s="248"/>
      <c r="B1050" s="248"/>
      <c r="C1050" s="248"/>
      <c r="D1050" s="248"/>
      <c r="E1050" s="248"/>
      <c r="F1050" s="98"/>
      <c r="G1050" s="248"/>
    </row>
    <row r="1051" spans="1:7" ht="12.75">
      <c r="A1051" s="248"/>
      <c r="B1051" s="248"/>
      <c r="C1051" s="248"/>
      <c r="D1051" s="248"/>
      <c r="E1051" s="248"/>
      <c r="F1051" s="98"/>
      <c r="G1051" s="248"/>
    </row>
    <row r="1052" spans="1:7" ht="12.75">
      <c r="A1052" s="248"/>
      <c r="B1052" s="248"/>
      <c r="C1052" s="248"/>
      <c r="D1052" s="248"/>
      <c r="E1052" s="248"/>
      <c r="F1052" s="98"/>
      <c r="G1052" s="248"/>
    </row>
    <row r="1053" spans="1:7" ht="12.75">
      <c r="A1053" s="248"/>
      <c r="B1053" s="248"/>
      <c r="C1053" s="248"/>
      <c r="D1053" s="248"/>
      <c r="E1053" s="248"/>
      <c r="F1053" s="98"/>
      <c r="G1053" s="248"/>
    </row>
    <row r="1054" spans="1:7" ht="12.75">
      <c r="A1054" s="248"/>
      <c r="B1054" s="248"/>
      <c r="C1054" s="248"/>
      <c r="D1054" s="248"/>
      <c r="E1054" s="248"/>
      <c r="F1054" s="98"/>
      <c r="G1054" s="248"/>
    </row>
    <row r="1055" spans="1:7" ht="12.75">
      <c r="A1055" s="248"/>
      <c r="B1055" s="248"/>
      <c r="C1055" s="248"/>
      <c r="D1055" s="248"/>
      <c r="E1055" s="248"/>
      <c r="F1055" s="98"/>
      <c r="G1055" s="248"/>
    </row>
    <row r="1056" spans="1:7" ht="12.75">
      <c r="A1056" s="248"/>
      <c r="B1056" s="248"/>
      <c r="C1056" s="248"/>
      <c r="D1056" s="248"/>
      <c r="E1056" s="248"/>
      <c r="F1056" s="98"/>
      <c r="G1056" s="248"/>
    </row>
    <row r="1057" spans="1:7" ht="12.75">
      <c r="A1057" s="248"/>
      <c r="B1057" s="248"/>
      <c r="C1057" s="248"/>
      <c r="D1057" s="248"/>
      <c r="E1057" s="248"/>
      <c r="F1057" s="98"/>
      <c r="G1057" s="248"/>
    </row>
    <row r="1058" spans="1:7" ht="12.75">
      <c r="A1058" s="248"/>
      <c r="B1058" s="248"/>
      <c r="C1058" s="248"/>
      <c r="D1058" s="248"/>
      <c r="E1058" s="248"/>
      <c r="F1058" s="98"/>
      <c r="G1058" s="248"/>
    </row>
    <row r="1059" spans="1:7" ht="12.75">
      <c r="A1059" s="248"/>
      <c r="B1059" s="248"/>
      <c r="C1059" s="248"/>
      <c r="D1059" s="248"/>
      <c r="E1059" s="248"/>
      <c r="F1059" s="98"/>
      <c r="G1059" s="248"/>
    </row>
    <row r="1060" spans="1:7" ht="12.75">
      <c r="A1060" s="248"/>
      <c r="B1060" s="248"/>
      <c r="C1060" s="248"/>
      <c r="D1060" s="248"/>
      <c r="E1060" s="248"/>
      <c r="F1060" s="98"/>
      <c r="G1060" s="248"/>
    </row>
    <row r="1061" spans="1:7" ht="12.75">
      <c r="A1061" s="248"/>
      <c r="B1061" s="248"/>
      <c r="C1061" s="248"/>
      <c r="D1061" s="248"/>
      <c r="E1061" s="248"/>
      <c r="F1061" s="98"/>
      <c r="G1061" s="248"/>
    </row>
    <row r="1062" spans="1:7" ht="12.75">
      <c r="A1062" s="248"/>
      <c r="B1062" s="248"/>
      <c r="C1062" s="248"/>
      <c r="D1062" s="248"/>
      <c r="E1062" s="248"/>
      <c r="F1062" s="98"/>
      <c r="G1062" s="248"/>
    </row>
    <row r="1063" spans="1:7" ht="12.75">
      <c r="A1063" s="248"/>
      <c r="B1063" s="248"/>
      <c r="C1063" s="248"/>
      <c r="D1063" s="248"/>
      <c r="E1063" s="248"/>
      <c r="F1063" s="98"/>
      <c r="G1063" s="248"/>
    </row>
    <row r="1064" spans="1:7" ht="12.75">
      <c r="A1064" s="248"/>
      <c r="B1064" s="248"/>
      <c r="C1064" s="248"/>
      <c r="D1064" s="248"/>
      <c r="E1064" s="248"/>
      <c r="F1064" s="98"/>
      <c r="G1064" s="248"/>
    </row>
    <row r="1065" spans="1:7" ht="12.75">
      <c r="A1065" s="248"/>
      <c r="B1065" s="248"/>
      <c r="C1065" s="248"/>
      <c r="D1065" s="248"/>
      <c r="E1065" s="248"/>
      <c r="F1065" s="98"/>
      <c r="G1065" s="248"/>
    </row>
    <row r="1066" spans="1:7" ht="12.75">
      <c r="A1066" s="248"/>
      <c r="B1066" s="248"/>
      <c r="C1066" s="248"/>
      <c r="D1066" s="248"/>
      <c r="E1066" s="248"/>
      <c r="F1066" s="98"/>
      <c r="G1066" s="248"/>
    </row>
    <row r="1067" spans="1:7" ht="12.75">
      <c r="A1067" s="248"/>
      <c r="B1067" s="248"/>
      <c r="C1067" s="248"/>
      <c r="D1067" s="248"/>
      <c r="E1067" s="248"/>
      <c r="F1067" s="98"/>
      <c r="G1067" s="248"/>
    </row>
    <row r="1068" spans="1:7" ht="12.75">
      <c r="A1068" s="248"/>
      <c r="B1068" s="248"/>
      <c r="C1068" s="248"/>
      <c r="D1068" s="248"/>
      <c r="E1068" s="248"/>
      <c r="F1068" s="98"/>
      <c r="G1068" s="248"/>
    </row>
    <row r="1069" spans="1:7" ht="12.75">
      <c r="A1069" s="248"/>
      <c r="B1069" s="248"/>
      <c r="C1069" s="248"/>
      <c r="D1069" s="248"/>
      <c r="E1069" s="248"/>
      <c r="F1069" s="98"/>
      <c r="G1069" s="248"/>
    </row>
    <row r="1070" spans="1:7" ht="12.75">
      <c r="A1070" s="248"/>
      <c r="B1070" s="248"/>
      <c r="C1070" s="248"/>
      <c r="D1070" s="248"/>
      <c r="E1070" s="248"/>
      <c r="F1070" s="98"/>
      <c r="G1070" s="248"/>
    </row>
    <row r="1071" spans="1:7" ht="12.75">
      <c r="A1071" s="248"/>
      <c r="B1071" s="248"/>
      <c r="C1071" s="248"/>
      <c r="D1071" s="248"/>
      <c r="E1071" s="248"/>
      <c r="F1071" s="98"/>
      <c r="G1071" s="248"/>
    </row>
    <row r="1072" spans="1:7" ht="12.75">
      <c r="A1072" s="248"/>
      <c r="B1072" s="248"/>
      <c r="C1072" s="248"/>
      <c r="D1072" s="248"/>
      <c r="E1072" s="248"/>
      <c r="F1072" s="98"/>
      <c r="G1072" s="248"/>
    </row>
    <row r="1073" spans="1:7" ht="12.75">
      <c r="A1073" s="248"/>
      <c r="B1073" s="248"/>
      <c r="C1073" s="248"/>
      <c r="D1073" s="248"/>
      <c r="E1073" s="248"/>
      <c r="F1073" s="98"/>
      <c r="G1073" s="248"/>
    </row>
    <row r="1074" spans="1:7" ht="12.75">
      <c r="A1074" s="248"/>
      <c r="B1074" s="248"/>
      <c r="C1074" s="248"/>
      <c r="D1074" s="248"/>
      <c r="E1074" s="248"/>
      <c r="F1074" s="98"/>
      <c r="G1074" s="248"/>
    </row>
    <row r="1075" spans="1:7" ht="12.75">
      <c r="A1075" s="248"/>
      <c r="B1075" s="248"/>
      <c r="C1075" s="248"/>
      <c r="D1075" s="248"/>
      <c r="E1075" s="248"/>
      <c r="F1075" s="98"/>
      <c r="G1075" s="248"/>
    </row>
    <row r="1076" spans="1:7" ht="12.75">
      <c r="A1076" s="248"/>
      <c r="B1076" s="248"/>
      <c r="C1076" s="248"/>
      <c r="D1076" s="248"/>
      <c r="E1076" s="248"/>
      <c r="F1076" s="98"/>
      <c r="G1076" s="248"/>
    </row>
    <row r="1077" spans="1:7" ht="12.75">
      <c r="A1077" s="248"/>
      <c r="B1077" s="248"/>
      <c r="C1077" s="248"/>
      <c r="D1077" s="248"/>
      <c r="E1077" s="248"/>
      <c r="F1077" s="98"/>
      <c r="G1077" s="248"/>
    </row>
    <row r="1078" spans="1:7" ht="12.75">
      <c r="A1078" s="248"/>
      <c r="B1078" s="248"/>
      <c r="C1078" s="248"/>
      <c r="D1078" s="248"/>
      <c r="E1078" s="248"/>
      <c r="F1078" s="98"/>
      <c r="G1078" s="248"/>
    </row>
    <row r="1079" spans="1:7" ht="12.75">
      <c r="A1079" s="248"/>
      <c r="B1079" s="248"/>
      <c r="C1079" s="248"/>
      <c r="D1079" s="248"/>
      <c r="E1079" s="248"/>
      <c r="F1079" s="98"/>
      <c r="G1079" s="248"/>
    </row>
    <row r="1080" spans="1:7" ht="12.75">
      <c r="A1080" s="248"/>
      <c r="B1080" s="248"/>
      <c r="C1080" s="248"/>
      <c r="D1080" s="248"/>
      <c r="E1080" s="248"/>
      <c r="F1080" s="98"/>
      <c r="G1080" s="248"/>
    </row>
    <row r="1081" spans="1:7" ht="12.75">
      <c r="A1081" s="248"/>
      <c r="B1081" s="248"/>
      <c r="C1081" s="248"/>
      <c r="D1081" s="248"/>
      <c r="E1081" s="248"/>
      <c r="F1081" s="98"/>
      <c r="G1081" s="248"/>
    </row>
    <row r="1082" spans="1:7" ht="12.75">
      <c r="A1082" s="248"/>
      <c r="B1082" s="248"/>
      <c r="C1082" s="248"/>
      <c r="D1082" s="248"/>
      <c r="E1082" s="248"/>
      <c r="F1082" s="98"/>
      <c r="G1082" s="248"/>
    </row>
    <row r="1083" spans="1:7" ht="12.75">
      <c r="A1083" s="248"/>
      <c r="B1083" s="248"/>
      <c r="C1083" s="248"/>
      <c r="D1083" s="248"/>
      <c r="E1083" s="248"/>
      <c r="F1083" s="98"/>
      <c r="G1083" s="248"/>
    </row>
    <row r="1084" spans="1:7" ht="12.75">
      <c r="A1084" s="248"/>
      <c r="B1084" s="248"/>
      <c r="C1084" s="248"/>
      <c r="D1084" s="248"/>
      <c r="E1084" s="248"/>
      <c r="F1084" s="98"/>
      <c r="G1084" s="248"/>
    </row>
    <row r="1085" spans="1:7" ht="12.75">
      <c r="A1085" s="248"/>
      <c r="B1085" s="248"/>
      <c r="C1085" s="248"/>
      <c r="D1085" s="248"/>
      <c r="E1085" s="248"/>
      <c r="F1085" s="98"/>
      <c r="G1085" s="248"/>
    </row>
    <row r="1086" spans="1:7" ht="12.75">
      <c r="A1086" s="248"/>
      <c r="B1086" s="248"/>
      <c r="C1086" s="248"/>
      <c r="D1086" s="248"/>
      <c r="E1086" s="248"/>
      <c r="F1086" s="98"/>
      <c r="G1086" s="248"/>
    </row>
    <row r="1087" spans="1:7" ht="12.75">
      <c r="A1087" s="248"/>
      <c r="B1087" s="248"/>
      <c r="C1087" s="248"/>
      <c r="D1087" s="248"/>
      <c r="E1087" s="248"/>
      <c r="F1087" s="98"/>
      <c r="G1087" s="248"/>
    </row>
    <row r="1088" spans="1:7" ht="12.75">
      <c r="A1088" s="248"/>
      <c r="B1088" s="248"/>
      <c r="C1088" s="248"/>
      <c r="D1088" s="248"/>
      <c r="E1088" s="248"/>
      <c r="F1088" s="98"/>
      <c r="G1088" s="248"/>
    </row>
    <row r="1089" spans="1:7" ht="12.75">
      <c r="A1089" s="248"/>
      <c r="B1089" s="248"/>
      <c r="C1089" s="248"/>
      <c r="D1089" s="248"/>
      <c r="E1089" s="248"/>
      <c r="F1089" s="98"/>
      <c r="G1089" s="248"/>
    </row>
    <row r="1090" spans="1:7" ht="12.75">
      <c r="A1090" s="248"/>
      <c r="B1090" s="248"/>
      <c r="C1090" s="248"/>
      <c r="D1090" s="248"/>
      <c r="E1090" s="248"/>
      <c r="F1090" s="98"/>
      <c r="G1090" s="248"/>
    </row>
    <row r="1091" spans="1:7" ht="12.75">
      <c r="A1091" s="248"/>
      <c r="B1091" s="248"/>
      <c r="C1091" s="248"/>
      <c r="D1091" s="248"/>
      <c r="E1091" s="248"/>
      <c r="F1091" s="98"/>
      <c r="G1091" s="248"/>
    </row>
    <row r="1092" spans="1:7" ht="12.75">
      <c r="A1092" s="248"/>
      <c r="B1092" s="248"/>
      <c r="C1092" s="248"/>
      <c r="D1092" s="248"/>
      <c r="E1092" s="248"/>
      <c r="F1092" s="98"/>
      <c r="G1092" s="248"/>
    </row>
    <row r="1093" spans="1:7" ht="12.75">
      <c r="A1093" s="248"/>
      <c r="B1093" s="248"/>
      <c r="C1093" s="248"/>
      <c r="D1093" s="248"/>
      <c r="E1093" s="248"/>
      <c r="F1093" s="98"/>
      <c r="G1093" s="248"/>
    </row>
    <row r="1094" spans="1:7" ht="12.75">
      <c r="A1094" s="248"/>
      <c r="B1094" s="248"/>
      <c r="C1094" s="248"/>
      <c r="D1094" s="248"/>
      <c r="E1094" s="248"/>
      <c r="F1094" s="98"/>
      <c r="G1094" s="248"/>
    </row>
    <row r="1095" spans="1:7" ht="12.75">
      <c r="A1095" s="248"/>
      <c r="B1095" s="248"/>
      <c r="C1095" s="248"/>
      <c r="D1095" s="248"/>
      <c r="E1095" s="248"/>
      <c r="F1095" s="98"/>
      <c r="G1095" s="248"/>
    </row>
    <row r="1096" spans="1:7" ht="12.75">
      <c r="A1096" s="248"/>
      <c r="B1096" s="248"/>
      <c r="C1096" s="248"/>
      <c r="D1096" s="248"/>
      <c r="E1096" s="248"/>
      <c r="F1096" s="98"/>
      <c r="G1096" s="248"/>
    </row>
    <row r="1097" spans="1:7" ht="12.75">
      <c r="A1097" s="248"/>
      <c r="B1097" s="248"/>
      <c r="C1097" s="248"/>
      <c r="D1097" s="248"/>
      <c r="E1097" s="248"/>
      <c r="F1097" s="98"/>
      <c r="G1097" s="248"/>
    </row>
    <row r="1098" spans="1:7" ht="12.75">
      <c r="A1098" s="248"/>
      <c r="B1098" s="248"/>
      <c r="C1098" s="248"/>
      <c r="D1098" s="248"/>
      <c r="E1098" s="248"/>
      <c r="F1098" s="98"/>
      <c r="G1098" s="248"/>
    </row>
    <row r="1099" spans="1:7" ht="12.75">
      <c r="A1099" s="248"/>
      <c r="B1099" s="248"/>
      <c r="C1099" s="248"/>
      <c r="D1099" s="248"/>
      <c r="E1099" s="248"/>
      <c r="F1099" s="98"/>
      <c r="G1099" s="248"/>
    </row>
    <row r="1100" spans="1:7" ht="12.75">
      <c r="A1100" s="248"/>
      <c r="B1100" s="248"/>
      <c r="C1100" s="248"/>
      <c r="D1100" s="248"/>
      <c r="E1100" s="248"/>
      <c r="F1100" s="98"/>
      <c r="G1100" s="248"/>
    </row>
    <row r="1101" spans="1:7" ht="12.75">
      <c r="A1101" s="248"/>
      <c r="B1101" s="248"/>
      <c r="C1101" s="248"/>
      <c r="D1101" s="248"/>
      <c r="E1101" s="248"/>
      <c r="F1101" s="98"/>
      <c r="G1101" s="248"/>
    </row>
    <row r="1102" spans="1:7" ht="12.75">
      <c r="A1102" s="248"/>
      <c r="B1102" s="248"/>
      <c r="C1102" s="248"/>
      <c r="D1102" s="248"/>
      <c r="E1102" s="248"/>
      <c r="F1102" s="98"/>
      <c r="G1102" s="248"/>
    </row>
    <row r="1103" spans="1:7" ht="12.75">
      <c r="A1103" s="248"/>
      <c r="B1103" s="248"/>
      <c r="C1103" s="248"/>
      <c r="D1103" s="248"/>
      <c r="E1103" s="248"/>
      <c r="F1103" s="98"/>
      <c r="G1103" s="248"/>
    </row>
    <row r="1104" spans="1:7" ht="12.75">
      <c r="A1104" s="248"/>
      <c r="B1104" s="248"/>
      <c r="C1104" s="248"/>
      <c r="D1104" s="248"/>
      <c r="E1104" s="248"/>
      <c r="F1104" s="98"/>
      <c r="G1104" s="248"/>
    </row>
    <row r="1105" spans="1:7" ht="12.75">
      <c r="A1105" s="248"/>
      <c r="B1105" s="248"/>
      <c r="C1105" s="248"/>
      <c r="D1105" s="248"/>
      <c r="E1105" s="248"/>
      <c r="F1105" s="98"/>
      <c r="G1105" s="248"/>
    </row>
    <row r="1106" spans="1:7" ht="12.75">
      <c r="A1106" s="248"/>
      <c r="B1106" s="248"/>
      <c r="C1106" s="248"/>
      <c r="D1106" s="248"/>
      <c r="E1106" s="248"/>
      <c r="F1106" s="98"/>
      <c r="G1106" s="248"/>
    </row>
    <row r="1107" spans="1:7" ht="12.75">
      <c r="A1107" s="248"/>
      <c r="B1107" s="248"/>
      <c r="C1107" s="248"/>
      <c r="D1107" s="248"/>
      <c r="E1107" s="248"/>
      <c r="F1107" s="98"/>
      <c r="G1107" s="248"/>
    </row>
    <row r="1108" spans="1:7" ht="12.75">
      <c r="A1108" s="248"/>
      <c r="B1108" s="248"/>
      <c r="C1108" s="248"/>
      <c r="D1108" s="248"/>
      <c r="E1108" s="248"/>
      <c r="F1108" s="98"/>
      <c r="G1108" s="248"/>
    </row>
    <row r="1109" spans="1:7" ht="12.75">
      <c r="A1109" s="248"/>
      <c r="B1109" s="248"/>
      <c r="C1109" s="248"/>
      <c r="D1109" s="248"/>
      <c r="E1109" s="248"/>
      <c r="F1109" s="98"/>
      <c r="G1109" s="248"/>
    </row>
    <row r="1110" spans="1:7" ht="12.75">
      <c r="A1110" s="248"/>
      <c r="B1110" s="248"/>
      <c r="C1110" s="248"/>
      <c r="D1110" s="248"/>
      <c r="E1110" s="248"/>
      <c r="F1110" s="98"/>
      <c r="G1110" s="248"/>
    </row>
    <row r="1111" spans="1:7" ht="12.75">
      <c r="A1111" s="248"/>
      <c r="B1111" s="248"/>
      <c r="C1111" s="248"/>
      <c r="D1111" s="248"/>
      <c r="E1111" s="248"/>
      <c r="F1111" s="98"/>
      <c r="G1111" s="248"/>
    </row>
    <row r="1112" spans="1:7" ht="12.75">
      <c r="A1112" s="248"/>
      <c r="B1112" s="248"/>
      <c r="C1112" s="248"/>
      <c r="D1112" s="248"/>
      <c r="E1112" s="248"/>
      <c r="F1112" s="98"/>
      <c r="G1112" s="248"/>
    </row>
    <row r="1113" spans="1:7" ht="12.75">
      <c r="A1113" s="248"/>
      <c r="B1113" s="248"/>
      <c r="C1113" s="248"/>
      <c r="D1113" s="248"/>
      <c r="E1113" s="248"/>
      <c r="F1113" s="98"/>
      <c r="G1113" s="248"/>
    </row>
    <row r="1114" spans="1:7" ht="12.75">
      <c r="A1114" s="248"/>
      <c r="B1114" s="248"/>
      <c r="C1114" s="248"/>
      <c r="D1114" s="248"/>
      <c r="E1114" s="248"/>
      <c r="F1114" s="98"/>
      <c r="G1114" s="248"/>
    </row>
    <row r="1115" spans="1:7" ht="12.75">
      <c r="A1115" s="248"/>
      <c r="B1115" s="248"/>
      <c r="C1115" s="248"/>
      <c r="D1115" s="248"/>
      <c r="E1115" s="248"/>
      <c r="F1115" s="98"/>
      <c r="G1115" s="248"/>
    </row>
    <row r="1116" spans="1:7" ht="12.75">
      <c r="A1116" s="248"/>
      <c r="B1116" s="248"/>
      <c r="C1116" s="248"/>
      <c r="D1116" s="248"/>
      <c r="E1116" s="248"/>
      <c r="F1116" s="98"/>
      <c r="G1116" s="248"/>
    </row>
    <row r="1117" spans="1:7" ht="12.75">
      <c r="A1117" s="248"/>
      <c r="B1117" s="248"/>
      <c r="C1117" s="248"/>
      <c r="D1117" s="248"/>
      <c r="E1117" s="248"/>
      <c r="F1117" s="98"/>
      <c r="G1117" s="248"/>
    </row>
    <row r="1118" spans="1:7" ht="12.75">
      <c r="A1118" s="248"/>
      <c r="B1118" s="248"/>
      <c r="C1118" s="248"/>
      <c r="D1118" s="248"/>
      <c r="E1118" s="248"/>
      <c r="F1118" s="98"/>
      <c r="G1118" s="248"/>
    </row>
    <row r="1119" spans="1:7" ht="12.75">
      <c r="A1119" s="248"/>
      <c r="B1119" s="248"/>
      <c r="C1119" s="248"/>
      <c r="D1119" s="248"/>
      <c r="E1119" s="248"/>
      <c r="F1119" s="98"/>
      <c r="G1119" s="248"/>
    </row>
    <row r="1120" spans="1:7" ht="12.75">
      <c r="A1120" s="248"/>
      <c r="B1120" s="248"/>
      <c r="C1120" s="248"/>
      <c r="D1120" s="248"/>
      <c r="E1120" s="248"/>
      <c r="F1120" s="98"/>
      <c r="G1120" s="248"/>
    </row>
    <row r="1121" spans="1:7" ht="12.75">
      <c r="A1121" s="248"/>
      <c r="B1121" s="248"/>
      <c r="C1121" s="248"/>
      <c r="D1121" s="248"/>
      <c r="E1121" s="248"/>
      <c r="F1121" s="98"/>
      <c r="G1121" s="248"/>
    </row>
    <row r="1122" spans="1:7" ht="12.75">
      <c r="A1122" s="248"/>
      <c r="B1122" s="248"/>
      <c r="C1122" s="248"/>
      <c r="D1122" s="248"/>
      <c r="E1122" s="248"/>
      <c r="F1122" s="98"/>
      <c r="G1122" s="248"/>
    </row>
    <row r="1123" spans="1:7" ht="12.75">
      <c r="A1123" s="248"/>
      <c r="B1123" s="248"/>
      <c r="C1123" s="248"/>
      <c r="D1123" s="248"/>
      <c r="E1123" s="248"/>
      <c r="F1123" s="98"/>
      <c r="G1123" s="248"/>
    </row>
    <row r="1124" spans="1:7" ht="12.75">
      <c r="A1124" s="248"/>
      <c r="B1124" s="248"/>
      <c r="C1124" s="248"/>
      <c r="D1124" s="248"/>
      <c r="E1124" s="248"/>
      <c r="F1124" s="98"/>
      <c r="G1124" s="248"/>
    </row>
    <row r="1125" spans="1:7" ht="12.75">
      <c r="A1125" s="248"/>
      <c r="B1125" s="248"/>
      <c r="C1125" s="248"/>
      <c r="D1125" s="248"/>
      <c r="E1125" s="248"/>
      <c r="F1125" s="98"/>
      <c r="G1125" s="248"/>
    </row>
    <row r="1126" spans="1:7" ht="12.75">
      <c r="A1126" s="248"/>
      <c r="B1126" s="248"/>
      <c r="C1126" s="248"/>
      <c r="D1126" s="248"/>
      <c r="E1126" s="248"/>
      <c r="F1126" s="98"/>
      <c r="G1126" s="248"/>
    </row>
    <row r="1127" spans="1:7" ht="12.75">
      <c r="A1127" s="248"/>
      <c r="B1127" s="248"/>
      <c r="C1127" s="248"/>
      <c r="D1127" s="248"/>
      <c r="E1127" s="248"/>
      <c r="F1127" s="98"/>
      <c r="G1127" s="248"/>
    </row>
    <row r="1128" spans="1:7" ht="12.75">
      <c r="A1128" s="248"/>
      <c r="B1128" s="248"/>
      <c r="C1128" s="248"/>
      <c r="D1128" s="248"/>
      <c r="E1128" s="248"/>
      <c r="F1128" s="98"/>
      <c r="G1128" s="248"/>
    </row>
    <row r="1129" spans="1:7" ht="12.75">
      <c r="A1129" s="248"/>
      <c r="B1129" s="248"/>
      <c r="C1129" s="248"/>
      <c r="D1129" s="248"/>
      <c r="E1129" s="248"/>
      <c r="F1129" s="98"/>
      <c r="G1129" s="248"/>
    </row>
    <row r="1130" spans="1:7" ht="12.75">
      <c r="A1130" s="248"/>
      <c r="B1130" s="248"/>
      <c r="C1130" s="248"/>
      <c r="D1130" s="248"/>
      <c r="E1130" s="248"/>
      <c r="F1130" s="98"/>
      <c r="G1130" s="248"/>
    </row>
    <row r="1131" spans="1:7" ht="12.75">
      <c r="A1131" s="248"/>
      <c r="B1131" s="248"/>
      <c r="C1131" s="248"/>
      <c r="D1131" s="248"/>
      <c r="E1131" s="248"/>
      <c r="F1131" s="98"/>
      <c r="G1131" s="248"/>
    </row>
    <row r="1132" spans="1:7" ht="12.75">
      <c r="A1132" s="248"/>
      <c r="B1132" s="248"/>
      <c r="C1132" s="248"/>
      <c r="D1132" s="248"/>
      <c r="E1132" s="248"/>
      <c r="F1132" s="98"/>
      <c r="G1132" s="248"/>
    </row>
    <row r="1133" spans="1:7" ht="12.75">
      <c r="A1133" s="248"/>
      <c r="B1133" s="248"/>
      <c r="C1133" s="248"/>
      <c r="D1133" s="248"/>
      <c r="E1133" s="248"/>
      <c r="F1133" s="98"/>
      <c r="G1133" s="248"/>
    </row>
    <row r="1134" spans="1:7" ht="12.75">
      <c r="A1134" s="248"/>
      <c r="B1134" s="248"/>
      <c r="C1134" s="248"/>
      <c r="D1134" s="248"/>
      <c r="E1134" s="248"/>
      <c r="F1134" s="98"/>
      <c r="G1134" s="248"/>
    </row>
    <row r="1135" spans="1:7" ht="12.75">
      <c r="A1135" s="248"/>
      <c r="B1135" s="248"/>
      <c r="C1135" s="248"/>
      <c r="D1135" s="248"/>
      <c r="E1135" s="248"/>
      <c r="F1135" s="98"/>
      <c r="G1135" s="248"/>
    </row>
    <row r="1136" spans="1:7" ht="12.75">
      <c r="A1136" s="248"/>
      <c r="B1136" s="248"/>
      <c r="C1136" s="248"/>
      <c r="D1136" s="248"/>
      <c r="E1136" s="248"/>
      <c r="F1136" s="98"/>
      <c r="G1136" s="248"/>
    </row>
    <row r="1137" spans="1:7" ht="12.75">
      <c r="A1137" s="248"/>
      <c r="B1137" s="248"/>
      <c r="C1137" s="248"/>
      <c r="D1137" s="248"/>
      <c r="E1137" s="248"/>
      <c r="F1137" s="98"/>
      <c r="G1137" s="248"/>
    </row>
    <row r="1138" spans="1:7" ht="12.75">
      <c r="A1138" s="248"/>
      <c r="B1138" s="248"/>
      <c r="C1138" s="248"/>
      <c r="D1138" s="248"/>
      <c r="E1138" s="248"/>
      <c r="F1138" s="98"/>
      <c r="G1138" s="248"/>
    </row>
    <row r="1139" spans="1:7" ht="12.75">
      <c r="A1139" s="248"/>
      <c r="B1139" s="248"/>
      <c r="C1139" s="248"/>
      <c r="D1139" s="248"/>
      <c r="E1139" s="248"/>
      <c r="F1139" s="98"/>
      <c r="G1139" s="248"/>
    </row>
    <row r="1140" spans="1:7" ht="12.75">
      <c r="A1140" s="248"/>
      <c r="B1140" s="248"/>
      <c r="C1140" s="248"/>
      <c r="D1140" s="248"/>
      <c r="E1140" s="248"/>
      <c r="F1140" s="98"/>
      <c r="G1140" s="248"/>
    </row>
    <row r="1141" spans="1:7" ht="12.75">
      <c r="A1141" s="248"/>
      <c r="B1141" s="248"/>
      <c r="C1141" s="248"/>
      <c r="D1141" s="248"/>
      <c r="E1141" s="248"/>
      <c r="F1141" s="98"/>
      <c r="G1141" s="248"/>
    </row>
    <row r="1142" spans="1:7" ht="12.75">
      <c r="A1142" s="248"/>
      <c r="B1142" s="248"/>
      <c r="C1142" s="248"/>
      <c r="D1142" s="248"/>
      <c r="E1142" s="248"/>
      <c r="F1142" s="98"/>
      <c r="G1142" s="248"/>
    </row>
    <row r="1143" spans="1:7" ht="12.75">
      <c r="A1143" s="248"/>
      <c r="B1143" s="248"/>
      <c r="C1143" s="248"/>
      <c r="D1143" s="248"/>
      <c r="E1143" s="248"/>
      <c r="F1143" s="98"/>
      <c r="G1143" s="248"/>
    </row>
    <row r="1144" spans="1:7" ht="12.75">
      <c r="A1144" s="248"/>
      <c r="B1144" s="248"/>
      <c r="C1144" s="248"/>
      <c r="D1144" s="248"/>
      <c r="E1144" s="248"/>
      <c r="F1144" s="98"/>
      <c r="G1144" s="248"/>
    </row>
    <row r="1145" spans="1:7" ht="12.75">
      <c r="A1145" s="248"/>
      <c r="B1145" s="248"/>
      <c r="C1145" s="248"/>
      <c r="D1145" s="248"/>
      <c r="E1145" s="248"/>
      <c r="F1145" s="98"/>
      <c r="G1145" s="248"/>
    </row>
    <row r="1146" spans="1:7" ht="12.75">
      <c r="A1146" s="248"/>
      <c r="B1146" s="248"/>
      <c r="C1146" s="248"/>
      <c r="D1146" s="248"/>
      <c r="E1146" s="248"/>
      <c r="F1146" s="98"/>
      <c r="G1146" s="248"/>
    </row>
    <row r="1147" spans="1:7" ht="12.75">
      <c r="A1147" s="248"/>
      <c r="B1147" s="248"/>
      <c r="C1147" s="248"/>
      <c r="D1147" s="248"/>
      <c r="E1147" s="248"/>
      <c r="F1147" s="98"/>
      <c r="G1147" s="248"/>
    </row>
    <row r="1148" spans="1:7" ht="12.75">
      <c r="A1148" s="248"/>
      <c r="B1148" s="248"/>
      <c r="C1148" s="248"/>
      <c r="D1148" s="248"/>
      <c r="E1148" s="248"/>
      <c r="F1148" s="98"/>
      <c r="G1148" s="248"/>
    </row>
    <row r="1149" spans="1:7" ht="12.75">
      <c r="A1149" s="248"/>
      <c r="B1149" s="248"/>
      <c r="C1149" s="248"/>
      <c r="D1149" s="248"/>
      <c r="E1149" s="248"/>
      <c r="F1149" s="98"/>
      <c r="G1149" s="248"/>
    </row>
    <row r="1150" spans="1:7" ht="12.75">
      <c r="A1150" s="248"/>
      <c r="B1150" s="248"/>
      <c r="C1150" s="248"/>
      <c r="D1150" s="248"/>
      <c r="E1150" s="248"/>
      <c r="F1150" s="98"/>
      <c r="G1150" s="248"/>
    </row>
    <row r="1151" spans="1:7" ht="12.75">
      <c r="A1151" s="248"/>
      <c r="B1151" s="248"/>
      <c r="C1151" s="248"/>
      <c r="D1151" s="248"/>
      <c r="E1151" s="248"/>
      <c r="F1151" s="98"/>
      <c r="G1151" s="248"/>
    </row>
    <row r="1152" spans="1:7" ht="12.75">
      <c r="A1152" s="248"/>
      <c r="B1152" s="248"/>
      <c r="C1152" s="248"/>
      <c r="D1152" s="248"/>
      <c r="E1152" s="248"/>
      <c r="F1152" s="98"/>
      <c r="G1152" s="248"/>
    </row>
    <row r="1153" spans="1:7" ht="12.75">
      <c r="A1153" s="248"/>
      <c r="B1153" s="248"/>
      <c r="C1153" s="248"/>
      <c r="D1153" s="248"/>
      <c r="E1153" s="248"/>
      <c r="F1153" s="98"/>
      <c r="G1153" s="248"/>
    </row>
    <row r="1154" spans="1:7" ht="12.75">
      <c r="A1154" s="248"/>
      <c r="B1154" s="248"/>
      <c r="C1154" s="248"/>
      <c r="D1154" s="248"/>
      <c r="E1154" s="248"/>
      <c r="F1154" s="98"/>
      <c r="G1154" s="248"/>
    </row>
    <row r="1155" spans="1:7" ht="12.75">
      <c r="A1155" s="248"/>
      <c r="B1155" s="248"/>
      <c r="C1155" s="248"/>
      <c r="D1155" s="248"/>
      <c r="E1155" s="248"/>
      <c r="F1155" s="98"/>
      <c r="G1155" s="248"/>
    </row>
    <row r="1156" spans="1:7" ht="12.75">
      <c r="A1156" s="248"/>
      <c r="B1156" s="248"/>
      <c r="C1156" s="248"/>
      <c r="D1156" s="248"/>
      <c r="E1156" s="248"/>
      <c r="F1156" s="98"/>
      <c r="G1156" s="248"/>
    </row>
    <row r="1157" spans="1:7" ht="12.75">
      <c r="A1157" s="248"/>
      <c r="B1157" s="248"/>
      <c r="C1157" s="248"/>
      <c r="D1157" s="248"/>
      <c r="E1157" s="248"/>
      <c r="F1157" s="98"/>
      <c r="G1157" s="248"/>
    </row>
    <row r="1158" spans="1:7" ht="12.75">
      <c r="A1158" s="248"/>
      <c r="B1158" s="248"/>
      <c r="C1158" s="248"/>
      <c r="D1158" s="248"/>
      <c r="E1158" s="248"/>
      <c r="F1158" s="98"/>
      <c r="G1158" s="248"/>
    </row>
    <row r="1159" spans="1:7" ht="12.75">
      <c r="A1159" s="248"/>
      <c r="B1159" s="248"/>
      <c r="C1159" s="248"/>
      <c r="D1159" s="248"/>
      <c r="E1159" s="248"/>
      <c r="F1159" s="98"/>
      <c r="G1159" s="248"/>
    </row>
    <row r="1160" spans="1:7" ht="12.75">
      <c r="A1160" s="248"/>
      <c r="B1160" s="248"/>
      <c r="C1160" s="248"/>
      <c r="D1160" s="248"/>
      <c r="E1160" s="248"/>
      <c r="F1160" s="98"/>
      <c r="G1160" s="248"/>
    </row>
    <row r="1161" spans="1:7" ht="12.75">
      <c r="A1161" s="248"/>
      <c r="B1161" s="248"/>
      <c r="C1161" s="248"/>
      <c r="D1161" s="248"/>
      <c r="E1161" s="248"/>
      <c r="F1161" s="98"/>
      <c r="G1161" s="248"/>
    </row>
    <row r="1162" spans="1:7" ht="12.75">
      <c r="A1162" s="248"/>
      <c r="B1162" s="248"/>
      <c r="C1162" s="248"/>
      <c r="D1162" s="248"/>
      <c r="E1162" s="248"/>
      <c r="F1162" s="98"/>
      <c r="G1162" s="248"/>
    </row>
    <row r="1163" spans="1:7" ht="12.75">
      <c r="A1163" s="248"/>
      <c r="B1163" s="248"/>
      <c r="C1163" s="248"/>
      <c r="D1163" s="248"/>
      <c r="E1163" s="248"/>
      <c r="F1163" s="98"/>
      <c r="G1163" s="248"/>
    </row>
    <row r="1164" spans="1:7" ht="12.75">
      <c r="A1164" s="248"/>
      <c r="B1164" s="248"/>
      <c r="C1164" s="248"/>
      <c r="D1164" s="248"/>
      <c r="E1164" s="248"/>
      <c r="F1164" s="98"/>
      <c r="G1164" s="248"/>
    </row>
    <row r="1165" spans="1:7" ht="12.75">
      <c r="A1165" s="248"/>
      <c r="B1165" s="248"/>
      <c r="C1165" s="248"/>
      <c r="D1165" s="248"/>
      <c r="E1165" s="248"/>
      <c r="F1165" s="98"/>
      <c r="G1165" s="248"/>
    </row>
    <row r="1166" spans="1:7" ht="12.75">
      <c r="A1166" s="248"/>
      <c r="B1166" s="248"/>
      <c r="C1166" s="248"/>
      <c r="D1166" s="248"/>
      <c r="E1166" s="248"/>
      <c r="F1166" s="98"/>
      <c r="G1166" s="248"/>
    </row>
    <row r="1167" spans="1:7" ht="12.75">
      <c r="A1167" s="248"/>
      <c r="B1167" s="248"/>
      <c r="C1167" s="248"/>
      <c r="D1167" s="248"/>
      <c r="E1167" s="248"/>
      <c r="F1167" s="98"/>
      <c r="G1167" s="248"/>
    </row>
    <row r="1168" spans="1:7" ht="12.75">
      <c r="A1168" s="248"/>
      <c r="B1168" s="248"/>
      <c r="C1168" s="248"/>
      <c r="D1168" s="248"/>
      <c r="E1168" s="248"/>
      <c r="F1168" s="98"/>
      <c r="G1168" s="248"/>
    </row>
    <row r="1169" spans="1:7" ht="12.75">
      <c r="A1169" s="248"/>
      <c r="B1169" s="248"/>
      <c r="C1169" s="248"/>
      <c r="D1169" s="248"/>
      <c r="E1169" s="248"/>
      <c r="F1169" s="98"/>
      <c r="G1169" s="248"/>
    </row>
    <row r="1170" spans="1:7" ht="12.75">
      <c r="A1170" s="248"/>
      <c r="B1170" s="248"/>
      <c r="C1170" s="248"/>
      <c r="D1170" s="248"/>
      <c r="E1170" s="248"/>
      <c r="F1170" s="98"/>
      <c r="G1170" s="248"/>
    </row>
    <row r="1171" spans="1:7" ht="12.75">
      <c r="A1171" s="248"/>
      <c r="B1171" s="248"/>
      <c r="C1171" s="248"/>
      <c r="D1171" s="248"/>
      <c r="E1171" s="248"/>
      <c r="F1171" s="98"/>
      <c r="G1171" s="248"/>
    </row>
    <row r="1172" spans="1:7" ht="12.75">
      <c r="A1172" s="248"/>
      <c r="B1172" s="248"/>
      <c r="C1172" s="248"/>
      <c r="D1172" s="248"/>
      <c r="E1172" s="248"/>
      <c r="F1172" s="98"/>
      <c r="G1172" s="248"/>
    </row>
    <row r="1173" spans="1:7" ht="12.75">
      <c r="A1173" s="248"/>
      <c r="B1173" s="248"/>
      <c r="C1173" s="248"/>
      <c r="D1173" s="248"/>
      <c r="E1173" s="248"/>
      <c r="F1173" s="98"/>
      <c r="G1173" s="248"/>
    </row>
    <row r="1174" spans="1:7" ht="12.75">
      <c r="A1174" s="248"/>
      <c r="B1174" s="248"/>
      <c r="C1174" s="248"/>
      <c r="D1174" s="248"/>
      <c r="E1174" s="248"/>
      <c r="F1174" s="98"/>
      <c r="G1174" s="248"/>
    </row>
    <row r="1175" spans="1:7" ht="12.75">
      <c r="A1175" s="248"/>
      <c r="B1175" s="248"/>
      <c r="C1175" s="248"/>
      <c r="D1175" s="248"/>
      <c r="E1175" s="248"/>
      <c r="F1175" s="98"/>
      <c r="G1175" s="248"/>
    </row>
    <row r="1176" spans="1:7" ht="12.75">
      <c r="A1176" s="248"/>
      <c r="B1176" s="248"/>
      <c r="C1176" s="248"/>
      <c r="D1176" s="248"/>
      <c r="E1176" s="248"/>
      <c r="F1176" s="98"/>
      <c r="G1176" s="248"/>
    </row>
    <row r="1177" spans="1:7" ht="12.75">
      <c r="A1177" s="248"/>
      <c r="B1177" s="248"/>
      <c r="C1177" s="248"/>
      <c r="D1177" s="248"/>
      <c r="E1177" s="248"/>
      <c r="F1177" s="98"/>
      <c r="G1177" s="248"/>
    </row>
    <row r="1178" spans="1:7" ht="12.75">
      <c r="A1178" s="248"/>
      <c r="B1178" s="248"/>
      <c r="C1178" s="248"/>
      <c r="D1178" s="248"/>
      <c r="E1178" s="248"/>
      <c r="F1178" s="98"/>
      <c r="G1178" s="248"/>
    </row>
    <row r="1179" spans="1:7" ht="12.75">
      <c r="A1179" s="248"/>
      <c r="B1179" s="248"/>
      <c r="C1179" s="248"/>
      <c r="D1179" s="248"/>
      <c r="E1179" s="248"/>
      <c r="F1179" s="98"/>
      <c r="G1179" s="248"/>
    </row>
    <row r="1180" spans="1:7" ht="12.75">
      <c r="A1180" s="248"/>
      <c r="B1180" s="248"/>
      <c r="C1180" s="248"/>
      <c r="D1180" s="248"/>
      <c r="E1180" s="248"/>
      <c r="F1180" s="98"/>
      <c r="G1180" s="248"/>
    </row>
    <row r="1181" spans="1:7" ht="12.75">
      <c r="A1181" s="248"/>
      <c r="B1181" s="248"/>
      <c r="C1181" s="248"/>
      <c r="D1181" s="248"/>
      <c r="E1181" s="248"/>
      <c r="F1181" s="98"/>
      <c r="G1181" s="248"/>
    </row>
    <row r="1182" spans="1:7" ht="12.75">
      <c r="A1182" s="248"/>
      <c r="B1182" s="248"/>
      <c r="C1182" s="248"/>
      <c r="D1182" s="248"/>
      <c r="E1182" s="248"/>
      <c r="F1182" s="98"/>
      <c r="G1182" s="248"/>
    </row>
    <row r="1183" spans="1:7" ht="12.75">
      <c r="A1183" s="248"/>
      <c r="B1183" s="248"/>
      <c r="C1183" s="248"/>
      <c r="D1183" s="248"/>
      <c r="E1183" s="248"/>
      <c r="F1183" s="98"/>
      <c r="G1183" s="248"/>
    </row>
    <row r="1184" spans="1:7" ht="12.75">
      <c r="A1184" s="248"/>
      <c r="B1184" s="248"/>
      <c r="C1184" s="248"/>
      <c r="D1184" s="248"/>
      <c r="E1184" s="248"/>
      <c r="F1184" s="98"/>
      <c r="G1184" s="248"/>
    </row>
    <row r="1185" spans="1:7" ht="12.75">
      <c r="A1185" s="248"/>
      <c r="B1185" s="248"/>
      <c r="C1185" s="248"/>
      <c r="D1185" s="248"/>
      <c r="E1185" s="248"/>
      <c r="F1185" s="98"/>
      <c r="G1185" s="248"/>
    </row>
    <row r="1186" spans="1:7" ht="12.75">
      <c r="A1186" s="248"/>
      <c r="B1186" s="248"/>
      <c r="C1186" s="248"/>
      <c r="D1186" s="248"/>
      <c r="E1186" s="248"/>
      <c r="F1186" s="98"/>
      <c r="G1186" s="248"/>
    </row>
    <row r="1187" spans="1:7" ht="12.75">
      <c r="A1187" s="248"/>
      <c r="B1187" s="248"/>
      <c r="C1187" s="248"/>
      <c r="D1187" s="248"/>
      <c r="E1187" s="248"/>
      <c r="F1187" s="98"/>
      <c r="G1187" s="248"/>
    </row>
    <row r="1188" spans="1:7" ht="12.75">
      <c r="A1188" s="248"/>
      <c r="B1188" s="248"/>
      <c r="C1188" s="248"/>
      <c r="D1188" s="248"/>
      <c r="E1188" s="248"/>
      <c r="F1188" s="98"/>
      <c r="G1188" s="248"/>
    </row>
    <row r="1189" spans="1:7" ht="12.75">
      <c r="A1189" s="248"/>
      <c r="B1189" s="248"/>
      <c r="C1189" s="248"/>
      <c r="D1189" s="248"/>
      <c r="E1189" s="248"/>
      <c r="F1189" s="98"/>
      <c r="G1189" s="248"/>
    </row>
    <row r="1190" spans="1:7" ht="12.75">
      <c r="A1190" s="248"/>
      <c r="B1190" s="248"/>
      <c r="C1190" s="248"/>
      <c r="D1190" s="248"/>
      <c r="E1190" s="248"/>
      <c r="F1190" s="98"/>
      <c r="G1190" s="248"/>
    </row>
    <row r="1191" spans="1:7" ht="12.75">
      <c r="A1191" s="248"/>
      <c r="B1191" s="248"/>
      <c r="C1191" s="248"/>
      <c r="D1191" s="248"/>
      <c r="E1191" s="248"/>
      <c r="F1191" s="98"/>
      <c r="G1191" s="248"/>
    </row>
    <row r="1192" spans="1:7" ht="12.75">
      <c r="A1192" s="248"/>
      <c r="B1192" s="248"/>
      <c r="C1192" s="248"/>
      <c r="D1192" s="248"/>
      <c r="E1192" s="248"/>
      <c r="F1192" s="98"/>
      <c r="G1192" s="248"/>
    </row>
    <row r="1193" spans="1:7" ht="12.75">
      <c r="A1193" s="248"/>
      <c r="B1193" s="248"/>
      <c r="C1193" s="248"/>
      <c r="D1193" s="248"/>
      <c r="E1193" s="248"/>
      <c r="F1193" s="98"/>
      <c r="G1193" s="248"/>
    </row>
    <row r="1194" spans="1:7" ht="12.75">
      <c r="A1194" s="248"/>
      <c r="B1194" s="248"/>
      <c r="C1194" s="248"/>
      <c r="D1194" s="248"/>
      <c r="E1194" s="248"/>
      <c r="F1194" s="98"/>
      <c r="G1194" s="248"/>
    </row>
    <row r="1195" spans="1:7" ht="12.75">
      <c r="A1195" s="248"/>
      <c r="B1195" s="248"/>
      <c r="C1195" s="248"/>
      <c r="D1195" s="248"/>
      <c r="E1195" s="248"/>
      <c r="F1195" s="98"/>
      <c r="G1195" s="248"/>
    </row>
    <row r="1196" spans="1:7" ht="12.75">
      <c r="A1196" s="248"/>
      <c r="B1196" s="248"/>
      <c r="C1196" s="248"/>
      <c r="D1196" s="248"/>
      <c r="E1196" s="248"/>
      <c r="F1196" s="98"/>
      <c r="G1196" s="248"/>
    </row>
    <row r="1197" spans="1:7" ht="12.75">
      <c r="A1197" s="248"/>
      <c r="B1197" s="248"/>
      <c r="C1197" s="248"/>
      <c r="D1197" s="248"/>
      <c r="E1197" s="248"/>
      <c r="F1197" s="98"/>
      <c r="G1197" s="248"/>
    </row>
    <row r="1198" spans="1:7" ht="12.75">
      <c r="A1198" s="248"/>
      <c r="B1198" s="248"/>
      <c r="C1198" s="248"/>
      <c r="D1198" s="248"/>
      <c r="E1198" s="248"/>
      <c r="F1198" s="98"/>
      <c r="G1198" s="248"/>
    </row>
    <row r="1199" spans="1:7" ht="12.75">
      <c r="A1199" s="248"/>
      <c r="B1199" s="248"/>
      <c r="C1199" s="248"/>
      <c r="D1199" s="248"/>
      <c r="E1199" s="248"/>
      <c r="F1199" s="98"/>
      <c r="G1199" s="248"/>
    </row>
    <row r="1200" spans="1:7" ht="12.75">
      <c r="A1200" s="248"/>
      <c r="B1200" s="248"/>
      <c r="C1200" s="248"/>
      <c r="D1200" s="248"/>
      <c r="E1200" s="248"/>
      <c r="F1200" s="98"/>
      <c r="G1200" s="248"/>
    </row>
    <row r="1201" spans="1:7" ht="12.75">
      <c r="A1201" s="248"/>
      <c r="B1201" s="248"/>
      <c r="C1201" s="248"/>
      <c r="D1201" s="248"/>
      <c r="E1201" s="248"/>
      <c r="F1201" s="98"/>
      <c r="G1201" s="248"/>
    </row>
    <row r="1202" spans="1:7" ht="12.75">
      <c r="A1202" s="248"/>
      <c r="B1202" s="248"/>
      <c r="C1202" s="248"/>
      <c r="D1202" s="248"/>
      <c r="E1202" s="248"/>
      <c r="F1202" s="98"/>
      <c r="G1202" s="248"/>
    </row>
    <row r="1203" spans="1:7" ht="12.75">
      <c r="A1203" s="248"/>
      <c r="B1203" s="248"/>
      <c r="C1203" s="248"/>
      <c r="D1203" s="248"/>
      <c r="E1203" s="248"/>
      <c r="F1203" s="98"/>
      <c r="G1203" s="248"/>
    </row>
    <row r="1204" spans="1:7" ht="12.75">
      <c r="A1204" s="248"/>
      <c r="B1204" s="248"/>
      <c r="C1204" s="248"/>
      <c r="D1204" s="248"/>
      <c r="E1204" s="248"/>
      <c r="F1204" s="98"/>
      <c r="G1204" s="248"/>
    </row>
    <row r="1205" spans="1:7" ht="12.75">
      <c r="A1205" s="248"/>
      <c r="B1205" s="248"/>
      <c r="C1205" s="248"/>
      <c r="D1205" s="248"/>
      <c r="E1205" s="248"/>
      <c r="F1205" s="98"/>
      <c r="G1205" s="248"/>
    </row>
    <row r="1206" spans="1:7" ht="12.75">
      <c r="A1206" s="248"/>
      <c r="B1206" s="248"/>
      <c r="C1206" s="248"/>
      <c r="D1206" s="248"/>
      <c r="E1206" s="248"/>
      <c r="F1206" s="98"/>
      <c r="G1206" s="248"/>
    </row>
    <row r="1207" spans="1:7" ht="12.75">
      <c r="A1207" s="248"/>
      <c r="B1207" s="248"/>
      <c r="C1207" s="248"/>
      <c r="D1207" s="248"/>
      <c r="E1207" s="248"/>
      <c r="F1207" s="98"/>
      <c r="G1207" s="248"/>
    </row>
    <row r="1208" spans="1:7" ht="12.75">
      <c r="A1208" s="248"/>
      <c r="B1208" s="248"/>
      <c r="C1208" s="248"/>
      <c r="D1208" s="248"/>
      <c r="E1208" s="248"/>
      <c r="F1208" s="98"/>
      <c r="G1208" s="248"/>
    </row>
    <row r="1209" spans="1:7" ht="12.75">
      <c r="A1209" s="248"/>
      <c r="B1209" s="248"/>
      <c r="C1209" s="248"/>
      <c r="D1209" s="248"/>
      <c r="E1209" s="248"/>
      <c r="F1209" s="98"/>
      <c r="G1209" s="248"/>
    </row>
    <row r="1210" spans="1:7" ht="12.75">
      <c r="A1210" s="248"/>
      <c r="B1210" s="248"/>
      <c r="C1210" s="248"/>
      <c r="D1210" s="248"/>
      <c r="E1210" s="248"/>
      <c r="F1210" s="98"/>
      <c r="G1210" s="248"/>
    </row>
    <row r="1211" spans="1:7" ht="12.75">
      <c r="A1211" s="248"/>
      <c r="B1211" s="248"/>
      <c r="C1211" s="248"/>
      <c r="D1211" s="248"/>
      <c r="E1211" s="248"/>
      <c r="F1211" s="98"/>
      <c r="G1211" s="248"/>
    </row>
    <row r="1212" spans="1:7" ht="12.75">
      <c r="A1212" s="248"/>
      <c r="B1212" s="248"/>
      <c r="C1212" s="248"/>
      <c r="D1212" s="248"/>
      <c r="E1212" s="248"/>
      <c r="F1212" s="98"/>
      <c r="G1212" s="248"/>
    </row>
    <row r="1213" spans="1:7" ht="12.75">
      <c r="A1213" s="248"/>
      <c r="B1213" s="248"/>
      <c r="C1213" s="248"/>
      <c r="D1213" s="248"/>
      <c r="E1213" s="248"/>
      <c r="F1213" s="98"/>
      <c r="G1213" s="248"/>
    </row>
    <row r="1214" spans="1:7" ht="12.75">
      <c r="A1214" s="248"/>
      <c r="B1214" s="248"/>
      <c r="C1214" s="248"/>
      <c r="D1214" s="248"/>
      <c r="E1214" s="248"/>
      <c r="F1214" s="98"/>
      <c r="G1214" s="248"/>
    </row>
    <row r="1215" spans="1:7" ht="12.75">
      <c r="A1215" s="248"/>
      <c r="B1215" s="248"/>
      <c r="C1215" s="248"/>
      <c r="D1215" s="248"/>
      <c r="E1215" s="248"/>
      <c r="F1215" s="98"/>
      <c r="G1215" s="248"/>
    </row>
    <row r="1216" spans="1:7" ht="12.75">
      <c r="A1216" s="248"/>
      <c r="B1216" s="248"/>
      <c r="C1216" s="248"/>
      <c r="D1216" s="248"/>
      <c r="E1216" s="248"/>
      <c r="F1216" s="98"/>
      <c r="G1216" s="248"/>
    </row>
    <row r="1217" spans="1:7" ht="12.75">
      <c r="A1217" s="248"/>
      <c r="B1217" s="248"/>
      <c r="C1217" s="248"/>
      <c r="D1217" s="248"/>
      <c r="E1217" s="248"/>
      <c r="F1217" s="98"/>
      <c r="G1217" s="248"/>
    </row>
    <row r="1218" spans="1:7" ht="12.75">
      <c r="A1218" s="248"/>
      <c r="B1218" s="248"/>
      <c r="C1218" s="248"/>
      <c r="D1218" s="248"/>
      <c r="E1218" s="248"/>
      <c r="F1218" s="98"/>
      <c r="G1218" s="248"/>
    </row>
    <row r="1219" spans="1:7" ht="12.75">
      <c r="A1219" s="248"/>
      <c r="B1219" s="248"/>
      <c r="C1219" s="248"/>
      <c r="D1219" s="248"/>
      <c r="E1219" s="248"/>
      <c r="F1219" s="98"/>
      <c r="G1219" s="248"/>
    </row>
    <row r="1220" spans="1:7" ht="12.75">
      <c r="A1220" s="248"/>
      <c r="B1220" s="248"/>
      <c r="C1220" s="248"/>
      <c r="D1220" s="248"/>
      <c r="E1220" s="248"/>
      <c r="F1220" s="98"/>
      <c r="G1220" s="248"/>
    </row>
    <row r="1221" spans="1:7" ht="12.75">
      <c r="A1221" s="248"/>
      <c r="B1221" s="248"/>
      <c r="C1221" s="248"/>
      <c r="D1221" s="248"/>
      <c r="E1221" s="248"/>
      <c r="F1221" s="98"/>
      <c r="G1221" s="248"/>
    </row>
    <row r="1222" spans="1:7" ht="12.75">
      <c r="A1222" s="248"/>
      <c r="B1222" s="248"/>
      <c r="C1222" s="248"/>
      <c r="D1222" s="248"/>
      <c r="E1222" s="248"/>
      <c r="F1222" s="98"/>
      <c r="G1222" s="248"/>
    </row>
    <row r="1223" spans="1:7" ht="12.75">
      <c r="A1223" s="248"/>
      <c r="B1223" s="248"/>
      <c r="C1223" s="248"/>
      <c r="D1223" s="248"/>
      <c r="E1223" s="248"/>
      <c r="F1223" s="98"/>
      <c r="G1223" s="248"/>
    </row>
    <row r="1224" spans="1:7" ht="12.75">
      <c r="A1224" s="248"/>
      <c r="B1224" s="248"/>
      <c r="C1224" s="248"/>
      <c r="D1224" s="248"/>
      <c r="E1224" s="248"/>
      <c r="F1224" s="98"/>
      <c r="G1224" s="248"/>
    </row>
    <row r="1225" spans="1:7" ht="12.75">
      <c r="A1225" s="248"/>
      <c r="B1225" s="248"/>
      <c r="C1225" s="248"/>
      <c r="D1225" s="248"/>
      <c r="E1225" s="248"/>
      <c r="F1225" s="98"/>
      <c r="G1225" s="248"/>
    </row>
    <row r="1226" spans="1:7" ht="12.75">
      <c r="A1226" s="248"/>
      <c r="B1226" s="248"/>
      <c r="C1226" s="248"/>
      <c r="D1226" s="248"/>
      <c r="E1226" s="248"/>
      <c r="F1226" s="98"/>
      <c r="G1226" s="248"/>
    </row>
    <row r="1227" spans="1:7" ht="12.75">
      <c r="A1227" s="248"/>
      <c r="B1227" s="248"/>
      <c r="C1227" s="248"/>
      <c r="D1227" s="248"/>
      <c r="E1227" s="248"/>
      <c r="F1227" s="98"/>
      <c r="G1227" s="248"/>
    </row>
    <row r="1228" spans="1:7" ht="12.75">
      <c r="A1228" s="248"/>
      <c r="B1228" s="248"/>
      <c r="C1228" s="248"/>
      <c r="D1228" s="248"/>
      <c r="E1228" s="248"/>
      <c r="F1228" s="98"/>
      <c r="G1228" s="248"/>
    </row>
    <row r="1229" spans="1:7" ht="12.75">
      <c r="A1229" s="248"/>
      <c r="B1229" s="248"/>
      <c r="C1229" s="248"/>
      <c r="D1229" s="248"/>
      <c r="E1229" s="248"/>
      <c r="F1229" s="98"/>
      <c r="G1229" s="248"/>
    </row>
    <row r="1230" spans="1:7" ht="12.75">
      <c r="A1230" s="248"/>
      <c r="B1230" s="248"/>
      <c r="C1230" s="248"/>
      <c r="D1230" s="248"/>
      <c r="E1230" s="248"/>
      <c r="F1230" s="98"/>
      <c r="G1230" s="248"/>
    </row>
    <row r="1231" spans="1:7" ht="12.75">
      <c r="A1231" s="248"/>
      <c r="B1231" s="248"/>
      <c r="C1231" s="248"/>
      <c r="D1231" s="248"/>
      <c r="E1231" s="248"/>
      <c r="F1231" s="98"/>
      <c r="G1231" s="248"/>
    </row>
    <row r="1232" spans="1:7" ht="12.75">
      <c r="A1232" s="248"/>
      <c r="B1232" s="248"/>
      <c r="C1232" s="248"/>
      <c r="D1232" s="248"/>
      <c r="E1232" s="248"/>
      <c r="F1232" s="98"/>
      <c r="G1232" s="248"/>
    </row>
    <row r="1233" spans="1:7" ht="12.75">
      <c r="A1233" s="248"/>
      <c r="B1233" s="248"/>
      <c r="C1233" s="248"/>
      <c r="D1233" s="248"/>
      <c r="E1233" s="248"/>
      <c r="F1233" s="98"/>
      <c r="G1233" s="248"/>
    </row>
    <row r="1234" spans="1:7" ht="12.75">
      <c r="A1234" s="248"/>
      <c r="B1234" s="248"/>
      <c r="C1234" s="248"/>
      <c r="D1234" s="248"/>
      <c r="E1234" s="248"/>
      <c r="F1234" s="98"/>
      <c r="G1234" s="248"/>
    </row>
    <row r="1235" spans="1:7" ht="12.75">
      <c r="A1235" s="248"/>
      <c r="B1235" s="248"/>
      <c r="C1235" s="248"/>
      <c r="D1235" s="248"/>
      <c r="E1235" s="248"/>
      <c r="F1235" s="98"/>
      <c r="G1235" s="248"/>
    </row>
    <row r="1236" spans="1:7" ht="12.75">
      <c r="A1236" s="248"/>
      <c r="B1236" s="248"/>
      <c r="C1236" s="248"/>
      <c r="D1236" s="248"/>
      <c r="E1236" s="248"/>
      <c r="F1236" s="98"/>
      <c r="G1236" s="248"/>
    </row>
    <row r="1237" spans="1:7" ht="12.75">
      <c r="A1237" s="248"/>
      <c r="B1237" s="248"/>
      <c r="C1237" s="248"/>
      <c r="D1237" s="248"/>
      <c r="E1237" s="248"/>
      <c r="F1237" s="98"/>
      <c r="G1237" s="248"/>
    </row>
    <row r="1238" spans="1:7" ht="12.75">
      <c r="A1238" s="248"/>
      <c r="B1238" s="248"/>
      <c r="C1238" s="248"/>
      <c r="D1238" s="248"/>
      <c r="E1238" s="248"/>
      <c r="F1238" s="98"/>
      <c r="G1238" s="248"/>
    </row>
    <row r="1239" spans="1:7" ht="12.75">
      <c r="A1239" s="248"/>
      <c r="B1239" s="248"/>
      <c r="C1239" s="248"/>
      <c r="D1239" s="248"/>
      <c r="E1239" s="248"/>
      <c r="F1239" s="98"/>
      <c r="G1239" s="248"/>
    </row>
    <row r="1240" spans="1:7" ht="12.75">
      <c r="A1240" s="248"/>
      <c r="B1240" s="248"/>
      <c r="C1240" s="248"/>
      <c r="D1240" s="248"/>
      <c r="E1240" s="248"/>
      <c r="F1240" s="98"/>
      <c r="G1240" s="248"/>
    </row>
    <row r="1241" spans="1:7" ht="12.75">
      <c r="A1241" s="248"/>
      <c r="B1241" s="248"/>
      <c r="C1241" s="248"/>
      <c r="D1241" s="248"/>
      <c r="E1241" s="248"/>
      <c r="F1241" s="98"/>
      <c r="G1241" s="248"/>
    </row>
    <row r="1242" spans="1:7" ht="12.75">
      <c r="A1242" s="248"/>
      <c r="B1242" s="248"/>
      <c r="C1242" s="248"/>
      <c r="D1242" s="248"/>
      <c r="E1242" s="248"/>
      <c r="F1242" s="98"/>
      <c r="G1242" s="248"/>
    </row>
    <row r="1243" spans="1:7" ht="12.75">
      <c r="A1243" s="248"/>
      <c r="B1243" s="248"/>
      <c r="C1243" s="248"/>
      <c r="D1243" s="248"/>
      <c r="E1243" s="248"/>
      <c r="F1243" s="98"/>
      <c r="G1243" s="248"/>
    </row>
    <row r="1244" spans="1:7" ht="12.75">
      <c r="A1244" s="248"/>
      <c r="B1244" s="248"/>
      <c r="C1244" s="248"/>
      <c r="D1244" s="248"/>
      <c r="E1244" s="248"/>
      <c r="F1244" s="98"/>
      <c r="G1244" s="248"/>
    </row>
    <row r="1245" spans="1:7" ht="12.75">
      <c r="A1245" s="248"/>
      <c r="B1245" s="248"/>
      <c r="C1245" s="248"/>
      <c r="D1245" s="248"/>
      <c r="E1245" s="248"/>
      <c r="F1245" s="98"/>
      <c r="G1245" s="248"/>
    </row>
    <row r="1246" spans="1:7" ht="12.75">
      <c r="A1246" s="248"/>
      <c r="B1246" s="248"/>
      <c r="C1246" s="248"/>
      <c r="D1246" s="248"/>
      <c r="E1246" s="248"/>
      <c r="F1246" s="98"/>
      <c r="G1246" s="248"/>
    </row>
    <row r="1247" spans="1:7" ht="12.75">
      <c r="A1247" s="248"/>
      <c r="B1247" s="248"/>
      <c r="C1247" s="248"/>
      <c r="D1247" s="248"/>
      <c r="E1247" s="248"/>
      <c r="F1247" s="98"/>
      <c r="G1247" s="248"/>
    </row>
    <row r="1248" spans="1:7" ht="12.75">
      <c r="A1248" s="248"/>
      <c r="B1248" s="248"/>
      <c r="C1248" s="248"/>
      <c r="D1248" s="248"/>
      <c r="E1248" s="248"/>
      <c r="F1248" s="98"/>
      <c r="G1248" s="248"/>
    </row>
    <row r="1249" spans="1:7" ht="12.75">
      <c r="A1249" s="248"/>
      <c r="B1249" s="248"/>
      <c r="C1249" s="248"/>
      <c r="D1249" s="248"/>
      <c r="E1249" s="248"/>
      <c r="F1249" s="98"/>
      <c r="G1249" s="248"/>
    </row>
    <row r="1250" spans="1:7" ht="12.75">
      <c r="A1250" s="248"/>
      <c r="B1250" s="248"/>
      <c r="C1250" s="248"/>
      <c r="D1250" s="248"/>
      <c r="E1250" s="248"/>
      <c r="F1250" s="98"/>
      <c r="G1250" s="248"/>
    </row>
    <row r="1251" spans="1:7" ht="12.75">
      <c r="A1251" s="248"/>
      <c r="B1251" s="248"/>
      <c r="C1251" s="248"/>
      <c r="D1251" s="248"/>
      <c r="E1251" s="248"/>
      <c r="F1251" s="98"/>
      <c r="G1251" s="248"/>
    </row>
    <row r="1252" spans="1:7" ht="12.75">
      <c r="A1252" s="248"/>
      <c r="B1252" s="248"/>
      <c r="C1252" s="248"/>
      <c r="D1252" s="248"/>
      <c r="E1252" s="248"/>
      <c r="F1252" s="98"/>
      <c r="G1252" s="248"/>
    </row>
    <row r="1253" spans="1:7" ht="12.75">
      <c r="A1253" s="248"/>
      <c r="B1253" s="248"/>
      <c r="C1253" s="248"/>
      <c r="D1253" s="248"/>
      <c r="E1253" s="248"/>
      <c r="F1253" s="98"/>
      <c r="G1253" s="248"/>
    </row>
    <row r="1254" spans="1:7" ht="12.75">
      <c r="A1254" s="248"/>
      <c r="B1254" s="248"/>
      <c r="C1254" s="248"/>
      <c r="D1254" s="248"/>
      <c r="E1254" s="248"/>
      <c r="F1254" s="98"/>
      <c r="G1254" s="248"/>
    </row>
    <row r="1255" spans="1:7" ht="12.75">
      <c r="A1255" s="248"/>
      <c r="B1255" s="248"/>
      <c r="C1255" s="248"/>
      <c r="D1255" s="248"/>
      <c r="E1255" s="248"/>
      <c r="F1255" s="98"/>
      <c r="G1255" s="248"/>
    </row>
    <row r="1256" spans="1:7" ht="12.75">
      <c r="A1256" s="248"/>
      <c r="B1256" s="248"/>
      <c r="C1256" s="248"/>
      <c r="D1256" s="248"/>
      <c r="E1256" s="248"/>
      <c r="F1256" s="98"/>
      <c r="G1256" s="248"/>
    </row>
    <row r="1257" spans="1:7" ht="12.75">
      <c r="A1257" s="248"/>
      <c r="B1257" s="248"/>
      <c r="C1257" s="248"/>
      <c r="D1257" s="248"/>
      <c r="E1257" s="248"/>
      <c r="F1257" s="98"/>
      <c r="G1257" s="248"/>
    </row>
    <row r="1258" spans="1:7" ht="12.75">
      <c r="A1258" s="248"/>
      <c r="B1258" s="248"/>
      <c r="C1258" s="248"/>
      <c r="D1258" s="248"/>
      <c r="E1258" s="248"/>
      <c r="F1258" s="98"/>
      <c r="G1258" s="248"/>
    </row>
    <row r="1259" spans="1:7" ht="12.75">
      <c r="A1259" s="248"/>
      <c r="B1259" s="248"/>
      <c r="C1259" s="248"/>
      <c r="D1259" s="248"/>
      <c r="E1259" s="248"/>
      <c r="F1259" s="98"/>
      <c r="G1259" s="248"/>
    </row>
    <row r="1260" spans="1:7" ht="12.75">
      <c r="A1260" s="248"/>
      <c r="B1260" s="248"/>
      <c r="C1260" s="248"/>
      <c r="D1260" s="248"/>
      <c r="E1260" s="248"/>
      <c r="F1260" s="98"/>
      <c r="G1260" s="248"/>
    </row>
    <row r="1261" spans="1:7" ht="12.75">
      <c r="A1261" s="248"/>
      <c r="B1261" s="248"/>
      <c r="C1261" s="248"/>
      <c r="D1261" s="248"/>
      <c r="E1261" s="248"/>
      <c r="F1261" s="98"/>
      <c r="G1261" s="248"/>
    </row>
    <row r="1262" spans="1:7" ht="12.75">
      <c r="A1262" s="248"/>
      <c r="B1262" s="248"/>
      <c r="C1262" s="248"/>
      <c r="D1262" s="248"/>
      <c r="E1262" s="248"/>
      <c r="F1262" s="98"/>
      <c r="G1262" s="248"/>
    </row>
    <row r="1263" spans="1:7" ht="12.75">
      <c r="A1263" s="248"/>
      <c r="B1263" s="248"/>
      <c r="C1263" s="248"/>
      <c r="D1263" s="248"/>
      <c r="E1263" s="248"/>
      <c r="F1263" s="98"/>
      <c r="G1263" s="248"/>
    </row>
    <row r="1264" spans="1:7" ht="12.75">
      <c r="A1264" s="248"/>
      <c r="B1264" s="248"/>
      <c r="C1264" s="248"/>
      <c r="D1264" s="248"/>
      <c r="E1264" s="248"/>
      <c r="F1264" s="98"/>
      <c r="G1264" s="248"/>
    </row>
    <row r="1265" spans="1:7" ht="12.75">
      <c r="A1265" s="248"/>
      <c r="B1265" s="248"/>
      <c r="C1265" s="248"/>
      <c r="D1265" s="248"/>
      <c r="E1265" s="248"/>
      <c r="F1265" s="98"/>
      <c r="G1265" s="248"/>
    </row>
    <row r="1266" spans="1:7" ht="12.75">
      <c r="A1266" s="248"/>
      <c r="B1266" s="248"/>
      <c r="C1266" s="248"/>
      <c r="D1266" s="248"/>
      <c r="E1266" s="248"/>
      <c r="F1266" s="98"/>
      <c r="G1266" s="248"/>
    </row>
    <row r="1267" spans="1:7" ht="12.75">
      <c r="A1267" s="248"/>
      <c r="B1267" s="248"/>
      <c r="C1267" s="248"/>
      <c r="D1267" s="248"/>
      <c r="E1267" s="248"/>
      <c r="F1267" s="98"/>
      <c r="G1267" s="248"/>
    </row>
    <row r="1268" spans="1:7" ht="12.75">
      <c r="A1268" s="248"/>
      <c r="B1268" s="248"/>
      <c r="C1268" s="248"/>
      <c r="D1268" s="248"/>
      <c r="E1268" s="248"/>
      <c r="F1268" s="98"/>
      <c r="G1268" s="248"/>
    </row>
    <row r="1269" spans="1:7" ht="12.75">
      <c r="A1269" s="248"/>
      <c r="B1269" s="248"/>
      <c r="C1269" s="248"/>
      <c r="D1269" s="248"/>
      <c r="E1269" s="248"/>
      <c r="F1269" s="98"/>
      <c r="G1269" s="248"/>
    </row>
    <row r="1270" spans="1:7" ht="12.75">
      <c r="A1270" s="248"/>
      <c r="B1270" s="248"/>
      <c r="C1270" s="248"/>
      <c r="D1270" s="248"/>
      <c r="E1270" s="248"/>
      <c r="F1270" s="98"/>
      <c r="G1270" s="248"/>
    </row>
    <row r="1271" spans="1:7" ht="12.75">
      <c r="A1271" s="248"/>
      <c r="B1271" s="248"/>
      <c r="C1271" s="248"/>
      <c r="D1271" s="248"/>
      <c r="E1271" s="248"/>
      <c r="F1271" s="98"/>
      <c r="G1271" s="248"/>
    </row>
    <row r="1272" spans="1:7" ht="12.75">
      <c r="A1272" s="248"/>
      <c r="B1272" s="248"/>
      <c r="C1272" s="248"/>
      <c r="D1272" s="248"/>
      <c r="E1272" s="248"/>
      <c r="F1272" s="98"/>
      <c r="G1272" s="248"/>
    </row>
    <row r="1273" spans="1:7" ht="12.75">
      <c r="A1273" s="248"/>
      <c r="B1273" s="248"/>
      <c r="C1273" s="248"/>
      <c r="D1273" s="248"/>
      <c r="E1273" s="248"/>
      <c r="F1273" s="98"/>
      <c r="G1273" s="248"/>
    </row>
    <row r="1274" spans="1:7" ht="12.75">
      <c r="A1274" s="248"/>
      <c r="B1274" s="248"/>
      <c r="C1274" s="248"/>
      <c r="D1274" s="248"/>
      <c r="E1274" s="248"/>
      <c r="F1274" s="98"/>
      <c r="G1274" s="248"/>
    </row>
    <row r="1275" spans="1:7" ht="12.75">
      <c r="A1275" s="248"/>
      <c r="B1275" s="248"/>
      <c r="C1275" s="248"/>
      <c r="D1275" s="248"/>
      <c r="E1275" s="248"/>
      <c r="F1275" s="98"/>
      <c r="G1275" s="248"/>
    </row>
    <row r="1276" spans="1:7" ht="12.75">
      <c r="A1276" s="248"/>
      <c r="B1276" s="248"/>
      <c r="C1276" s="248"/>
      <c r="D1276" s="248"/>
      <c r="E1276" s="248"/>
      <c r="F1276" s="98"/>
      <c r="G1276" s="248"/>
    </row>
    <row r="1277" spans="1:7" ht="12.75">
      <c r="A1277" s="248"/>
      <c r="B1277" s="248"/>
      <c r="C1277" s="248"/>
      <c r="D1277" s="248"/>
      <c r="E1277" s="248"/>
      <c r="F1277" s="98"/>
      <c r="G1277" s="248"/>
    </row>
    <row r="1278" spans="1:7" ht="12.75">
      <c r="A1278" s="248"/>
      <c r="B1278" s="248"/>
      <c r="C1278" s="248"/>
      <c r="D1278" s="248"/>
      <c r="E1278" s="248"/>
      <c r="F1278" s="98"/>
      <c r="G1278" s="248"/>
    </row>
    <row r="1279" spans="1:7" ht="12.75">
      <c r="A1279" s="248"/>
      <c r="B1279" s="248"/>
      <c r="C1279" s="248"/>
      <c r="D1279" s="248"/>
      <c r="E1279" s="248"/>
      <c r="F1279" s="98"/>
      <c r="G1279" s="248"/>
    </row>
    <row r="1280" spans="1:7" ht="12.75">
      <c r="A1280" s="248"/>
      <c r="B1280" s="248"/>
      <c r="C1280" s="248"/>
      <c r="D1280" s="248"/>
      <c r="E1280" s="248"/>
      <c r="F1280" s="98"/>
      <c r="G1280" s="248"/>
    </row>
    <row r="1281" spans="1:7" ht="12.75">
      <c r="A1281" s="248"/>
      <c r="B1281" s="248"/>
      <c r="C1281" s="248"/>
      <c r="D1281" s="248"/>
      <c r="E1281" s="248"/>
      <c r="F1281" s="98"/>
      <c r="G1281" s="248"/>
    </row>
    <row r="1282" spans="1:7" ht="12.75">
      <c r="A1282" s="248"/>
      <c r="B1282" s="248"/>
      <c r="C1282" s="248"/>
      <c r="D1282" s="248"/>
      <c r="E1282" s="248"/>
      <c r="F1282" s="98"/>
      <c r="G1282" s="248"/>
    </row>
    <row r="1283" spans="1:7" ht="12.75">
      <c r="A1283" s="248"/>
      <c r="B1283" s="248"/>
      <c r="C1283" s="248"/>
      <c r="D1283" s="248"/>
      <c r="E1283" s="248"/>
      <c r="F1283" s="98"/>
      <c r="G1283" s="248"/>
    </row>
    <row r="1284" spans="1:7" ht="12.75">
      <c r="A1284" s="248"/>
      <c r="B1284" s="248"/>
      <c r="C1284" s="248"/>
      <c r="D1284" s="248"/>
      <c r="E1284" s="248"/>
      <c r="F1284" s="98"/>
      <c r="G1284" s="248"/>
    </row>
    <row r="1285" spans="1:7" ht="12.75">
      <c r="A1285" s="248"/>
      <c r="B1285" s="248"/>
      <c r="C1285" s="248"/>
      <c r="D1285" s="248"/>
      <c r="E1285" s="248"/>
      <c r="F1285" s="98"/>
      <c r="G1285" s="248"/>
    </row>
    <row r="1286" spans="1:7" ht="12.75">
      <c r="A1286" s="248"/>
      <c r="B1286" s="248"/>
      <c r="C1286" s="248"/>
      <c r="D1286" s="248"/>
      <c r="E1286" s="248"/>
      <c r="F1286" s="98"/>
      <c r="G1286" s="248"/>
    </row>
    <row r="1287" spans="1:7" ht="12.75">
      <c r="A1287" s="248"/>
      <c r="B1287" s="248"/>
      <c r="C1287" s="248"/>
      <c r="D1287" s="248"/>
      <c r="E1287" s="248"/>
      <c r="F1287" s="98"/>
      <c r="G1287" s="248"/>
    </row>
    <row r="1288" spans="1:7" ht="12.75">
      <c r="A1288" s="248"/>
      <c r="B1288" s="248"/>
      <c r="C1288" s="248"/>
      <c r="D1288" s="248"/>
      <c r="E1288" s="248"/>
      <c r="F1288" s="98"/>
      <c r="G1288" s="248"/>
    </row>
    <row r="1289" spans="1:7" ht="12.75">
      <c r="A1289" s="248"/>
      <c r="B1289" s="248"/>
      <c r="C1289" s="248"/>
      <c r="D1289" s="248"/>
      <c r="E1289" s="248"/>
      <c r="F1289" s="98"/>
      <c r="G1289" s="248"/>
    </row>
    <row r="1290" spans="1:7" ht="12.75">
      <c r="A1290" s="248"/>
      <c r="B1290" s="248"/>
      <c r="C1290" s="248"/>
      <c r="D1290" s="248"/>
      <c r="E1290" s="248"/>
      <c r="F1290" s="98"/>
      <c r="G1290" s="248"/>
    </row>
    <row r="1291" spans="1:7" ht="12.75">
      <c r="A1291" s="248"/>
      <c r="B1291" s="248"/>
      <c r="C1291" s="248"/>
      <c r="D1291" s="248"/>
      <c r="E1291" s="248"/>
      <c r="F1291" s="98"/>
      <c r="G1291" s="248"/>
    </row>
    <row r="1292" spans="1:7" ht="12.75">
      <c r="A1292" s="248"/>
      <c r="B1292" s="248"/>
      <c r="C1292" s="248"/>
      <c r="D1292" s="248"/>
      <c r="E1292" s="248"/>
      <c r="F1292" s="98"/>
      <c r="G1292" s="248"/>
    </row>
    <row r="1293" spans="1:7" ht="12.75">
      <c r="A1293" s="248"/>
      <c r="B1293" s="248"/>
      <c r="C1293" s="248"/>
      <c r="D1293" s="248"/>
      <c r="E1293" s="248"/>
      <c r="F1293" s="98"/>
      <c r="G1293" s="248"/>
    </row>
    <row r="1294" spans="1:7" ht="12.75">
      <c r="A1294" s="248"/>
      <c r="B1294" s="248"/>
      <c r="C1294" s="248"/>
      <c r="D1294" s="248"/>
      <c r="E1294" s="248"/>
      <c r="F1294" s="98"/>
      <c r="G1294" s="248"/>
    </row>
    <row r="1295" spans="1:7" ht="12.75">
      <c r="A1295" s="248"/>
      <c r="B1295" s="248"/>
      <c r="C1295" s="248"/>
      <c r="D1295" s="248"/>
      <c r="E1295" s="248"/>
      <c r="F1295" s="98"/>
      <c r="G1295" s="248"/>
    </row>
    <row r="1296" spans="1:7" ht="12.75">
      <c r="A1296" s="248"/>
      <c r="B1296" s="248"/>
      <c r="C1296" s="248"/>
      <c r="D1296" s="248"/>
      <c r="E1296" s="248"/>
      <c r="F1296" s="98"/>
      <c r="G1296" s="248"/>
    </row>
    <row r="1297" spans="1:7" ht="12.75">
      <c r="A1297" s="248"/>
      <c r="B1297" s="248"/>
      <c r="C1297" s="248"/>
      <c r="D1297" s="248"/>
      <c r="E1297" s="248"/>
      <c r="F1297" s="98"/>
      <c r="G1297" s="248"/>
    </row>
    <row r="1298" spans="1:7" ht="12.75">
      <c r="A1298" s="248"/>
      <c r="B1298" s="248"/>
      <c r="C1298" s="248"/>
      <c r="D1298" s="248"/>
      <c r="E1298" s="248"/>
      <c r="F1298" s="98"/>
      <c r="G1298" s="248"/>
    </row>
    <row r="1299" spans="1:7" ht="12.75">
      <c r="A1299" s="248"/>
      <c r="B1299" s="248"/>
      <c r="C1299" s="248"/>
      <c r="D1299" s="248"/>
      <c r="E1299" s="248"/>
      <c r="F1299" s="98"/>
      <c r="G1299" s="248"/>
    </row>
    <row r="1300" spans="1:7" ht="12.75">
      <c r="A1300" s="248"/>
      <c r="B1300" s="248"/>
      <c r="C1300" s="248"/>
      <c r="D1300" s="248"/>
      <c r="E1300" s="248"/>
      <c r="F1300" s="98"/>
      <c r="G1300" s="248"/>
    </row>
    <row r="1301" spans="1:7" ht="12.75">
      <c r="A1301" s="248"/>
      <c r="B1301" s="248"/>
      <c r="C1301" s="248"/>
      <c r="D1301" s="248"/>
      <c r="E1301" s="248"/>
      <c r="F1301" s="98"/>
      <c r="G1301" s="248"/>
    </row>
    <row r="1302" spans="1:7" ht="12.75">
      <c r="A1302" s="248"/>
      <c r="B1302" s="248"/>
      <c r="C1302" s="248"/>
      <c r="D1302" s="248"/>
      <c r="E1302" s="248"/>
      <c r="F1302" s="98"/>
      <c r="G1302" s="248"/>
    </row>
    <row r="1303" spans="1:7" ht="12.75">
      <c r="A1303" s="248"/>
      <c r="B1303" s="248"/>
      <c r="C1303" s="248"/>
      <c r="D1303" s="248"/>
      <c r="E1303" s="248"/>
      <c r="F1303" s="98"/>
      <c r="G1303" s="248"/>
    </row>
    <row r="1304" spans="1:7" ht="12.75">
      <c r="A1304" s="248"/>
      <c r="B1304" s="248"/>
      <c r="C1304" s="248"/>
      <c r="D1304" s="248"/>
      <c r="E1304" s="248"/>
      <c r="F1304" s="98"/>
      <c r="G1304" s="248"/>
    </row>
    <row r="1305" spans="1:7" ht="12.75">
      <c r="A1305" s="248"/>
      <c r="B1305" s="248"/>
      <c r="C1305" s="248"/>
      <c r="D1305" s="248"/>
      <c r="E1305" s="248"/>
      <c r="F1305" s="98"/>
      <c r="G1305" s="248"/>
    </row>
    <row r="1306" spans="1:7" ht="12.75">
      <c r="A1306" s="248"/>
      <c r="B1306" s="248"/>
      <c r="C1306" s="248"/>
      <c r="D1306" s="248"/>
      <c r="E1306" s="248"/>
      <c r="F1306" s="98"/>
      <c r="G1306" s="248"/>
    </row>
    <row r="1307" spans="1:7" ht="12.75">
      <c r="A1307" s="248"/>
      <c r="B1307" s="248"/>
      <c r="C1307" s="248"/>
      <c r="D1307" s="248"/>
      <c r="E1307" s="248"/>
      <c r="F1307" s="98"/>
      <c r="G1307" s="248"/>
    </row>
    <row r="1308" spans="1:7" ht="12.75">
      <c r="A1308" s="248"/>
      <c r="B1308" s="248"/>
      <c r="C1308" s="248"/>
      <c r="D1308" s="248"/>
      <c r="E1308" s="248"/>
      <c r="F1308" s="98"/>
      <c r="G1308" s="248"/>
    </row>
    <row r="1309" spans="1:7" ht="12.75">
      <c r="A1309" s="248"/>
      <c r="B1309" s="248"/>
      <c r="C1309" s="248"/>
      <c r="D1309" s="248"/>
      <c r="E1309" s="248"/>
      <c r="F1309" s="98"/>
      <c r="G1309" s="248"/>
    </row>
    <row r="1310" spans="1:7" ht="12.75">
      <c r="A1310" s="248"/>
      <c r="B1310" s="248"/>
      <c r="C1310" s="248"/>
      <c r="D1310" s="248"/>
      <c r="E1310" s="248"/>
      <c r="F1310" s="98"/>
      <c r="G1310" s="248"/>
    </row>
    <row r="1311" spans="1:7" ht="12.75">
      <c r="A1311" s="248"/>
      <c r="B1311" s="248"/>
      <c r="C1311" s="248"/>
      <c r="D1311" s="248"/>
      <c r="E1311" s="248"/>
      <c r="F1311" s="98"/>
      <c r="G1311" s="248"/>
    </row>
    <row r="1312" spans="1:7" ht="12.75">
      <c r="A1312" s="248"/>
      <c r="B1312" s="248"/>
      <c r="C1312" s="248"/>
      <c r="D1312" s="248"/>
      <c r="E1312" s="248"/>
      <c r="F1312" s="98"/>
      <c r="G1312" s="248"/>
    </row>
    <row r="1313" spans="1:7" ht="12.75">
      <c r="A1313" s="248"/>
      <c r="B1313" s="248"/>
      <c r="C1313" s="248"/>
      <c r="D1313" s="248"/>
      <c r="E1313" s="248"/>
      <c r="F1313" s="98"/>
      <c r="G1313" s="248"/>
    </row>
    <row r="1314" spans="1:7" ht="12.75">
      <c r="A1314" s="248"/>
      <c r="B1314" s="248"/>
      <c r="C1314" s="248"/>
      <c r="D1314" s="248"/>
      <c r="E1314" s="248"/>
      <c r="F1314" s="98"/>
      <c r="G1314" s="248"/>
    </row>
    <row r="1315" spans="1:7" ht="12.75">
      <c r="A1315" s="248"/>
      <c r="B1315" s="248"/>
      <c r="C1315" s="248"/>
      <c r="D1315" s="248"/>
      <c r="E1315" s="248"/>
      <c r="F1315" s="98"/>
      <c r="G1315" s="248"/>
    </row>
    <row r="1316" spans="1:7" ht="12.75">
      <c r="A1316" s="248"/>
      <c r="B1316" s="248"/>
      <c r="C1316" s="248"/>
      <c r="D1316" s="248"/>
      <c r="E1316" s="248"/>
      <c r="F1316" s="98"/>
      <c r="G1316" s="248"/>
    </row>
    <row r="1317" spans="1:7" ht="12.75">
      <c r="A1317" s="248"/>
      <c r="B1317" s="248"/>
      <c r="C1317" s="248"/>
      <c r="D1317" s="248"/>
      <c r="E1317" s="248"/>
      <c r="F1317" s="98"/>
      <c r="G1317" s="248"/>
    </row>
    <row r="1318" spans="1:7" ht="12.75">
      <c r="A1318" s="248"/>
      <c r="B1318" s="248"/>
      <c r="C1318" s="248"/>
      <c r="D1318" s="248"/>
      <c r="E1318" s="248"/>
      <c r="F1318" s="98"/>
      <c r="G1318" s="248"/>
    </row>
    <row r="1319" spans="1:7" ht="12.75">
      <c r="A1319" s="248"/>
      <c r="B1319" s="248"/>
      <c r="C1319" s="248"/>
      <c r="D1319" s="248"/>
      <c r="E1319" s="248"/>
      <c r="F1319" s="98"/>
      <c r="G1319" s="248"/>
    </row>
    <row r="1320" spans="1:7" ht="12.75">
      <c r="A1320" s="248"/>
      <c r="B1320" s="248"/>
      <c r="C1320" s="248"/>
      <c r="D1320" s="248"/>
      <c r="E1320" s="248"/>
      <c r="F1320" s="98"/>
      <c r="G1320" s="248"/>
    </row>
    <row r="1321" spans="1:7" ht="12.75">
      <c r="A1321" s="248"/>
      <c r="B1321" s="248"/>
      <c r="C1321" s="248"/>
      <c r="D1321" s="248"/>
      <c r="E1321" s="248"/>
      <c r="F1321" s="98"/>
      <c r="G1321" s="248"/>
    </row>
    <row r="1322" spans="1:7" ht="12.75">
      <c r="A1322" s="248"/>
      <c r="B1322" s="248"/>
      <c r="C1322" s="248"/>
      <c r="D1322" s="248"/>
      <c r="E1322" s="248"/>
      <c r="F1322" s="98"/>
      <c r="G1322" s="248"/>
    </row>
    <row r="1323" spans="1:7" ht="12.75">
      <c r="A1323" s="248"/>
      <c r="B1323" s="248"/>
      <c r="C1323" s="248"/>
      <c r="D1323" s="248"/>
      <c r="E1323" s="248"/>
      <c r="F1323" s="98"/>
      <c r="G1323" s="248"/>
    </row>
    <row r="1324" spans="1:7" ht="12.75">
      <c r="A1324" s="248"/>
      <c r="B1324" s="248"/>
      <c r="C1324" s="248"/>
      <c r="D1324" s="248"/>
      <c r="E1324" s="248"/>
      <c r="F1324" s="98"/>
      <c r="G1324" s="248"/>
    </row>
    <row r="1325" spans="1:7" ht="12.75">
      <c r="A1325" s="248"/>
      <c r="B1325" s="248"/>
      <c r="C1325" s="248"/>
      <c r="D1325" s="248"/>
      <c r="E1325" s="248"/>
      <c r="F1325" s="98"/>
      <c r="G1325" s="248"/>
    </row>
    <row r="1326" spans="1:7" ht="12.75">
      <c r="A1326" s="248"/>
      <c r="B1326" s="248"/>
      <c r="C1326" s="248"/>
      <c r="D1326" s="248"/>
      <c r="E1326" s="248"/>
      <c r="F1326" s="98"/>
      <c r="G1326" s="248"/>
    </row>
    <row r="1327" spans="1:7" ht="12.75">
      <c r="A1327" s="248"/>
      <c r="B1327" s="248"/>
      <c r="C1327" s="248"/>
      <c r="D1327" s="248"/>
      <c r="E1327" s="248"/>
      <c r="F1327" s="98"/>
      <c r="G1327" s="248"/>
    </row>
    <row r="1328" spans="1:7" ht="12.75">
      <c r="A1328" s="248"/>
      <c r="B1328" s="248"/>
      <c r="C1328" s="248"/>
      <c r="D1328" s="248"/>
      <c r="E1328" s="248"/>
      <c r="F1328" s="98"/>
      <c r="G1328" s="248"/>
    </row>
    <row r="1329" spans="1:7" ht="12.75">
      <c r="A1329" s="248"/>
      <c r="B1329" s="248"/>
      <c r="C1329" s="248"/>
      <c r="D1329" s="248"/>
      <c r="E1329" s="248"/>
      <c r="F1329" s="98"/>
      <c r="G1329" s="248"/>
    </row>
    <row r="1330" spans="1:7" ht="12.75">
      <c r="A1330" s="248"/>
      <c r="B1330" s="248"/>
      <c r="C1330" s="248"/>
      <c r="D1330" s="248"/>
      <c r="E1330" s="248"/>
      <c r="F1330" s="98"/>
      <c r="G1330" s="248"/>
    </row>
    <row r="1331" spans="1:7" ht="12.75">
      <c r="A1331" s="248"/>
      <c r="B1331" s="248"/>
      <c r="C1331" s="248"/>
      <c r="D1331" s="248"/>
      <c r="E1331" s="248"/>
      <c r="F1331" s="98"/>
      <c r="G1331" s="248"/>
    </row>
    <row r="1332" spans="1:7" ht="12.75">
      <c r="A1332" s="248"/>
      <c r="B1332" s="248"/>
      <c r="C1332" s="248"/>
      <c r="D1332" s="248"/>
      <c r="E1332" s="248"/>
      <c r="F1332" s="98"/>
      <c r="G1332" s="248"/>
    </row>
    <row r="1333" spans="1:7" ht="12.75">
      <c r="A1333" s="248"/>
      <c r="B1333" s="248"/>
      <c r="C1333" s="248"/>
      <c r="D1333" s="248"/>
      <c r="E1333" s="248"/>
      <c r="F1333" s="98"/>
      <c r="G1333" s="248"/>
    </row>
    <row r="1334" spans="1:7" ht="12.75">
      <c r="A1334" s="248"/>
      <c r="B1334" s="248"/>
      <c r="C1334" s="248"/>
      <c r="D1334" s="248"/>
      <c r="E1334" s="248"/>
      <c r="F1334" s="98"/>
      <c r="G1334" s="248"/>
    </row>
    <row r="1335" spans="1:7" ht="12.75">
      <c r="A1335" s="248"/>
      <c r="B1335" s="248"/>
      <c r="C1335" s="248"/>
      <c r="D1335" s="248"/>
      <c r="E1335" s="248"/>
      <c r="F1335" s="98"/>
      <c r="G1335" s="248"/>
    </row>
    <row r="1336" spans="1:7" ht="12.75">
      <c r="A1336" s="248"/>
      <c r="B1336" s="248"/>
      <c r="C1336" s="248"/>
      <c r="D1336" s="248"/>
      <c r="E1336" s="248"/>
      <c r="F1336" s="98"/>
      <c r="G1336" s="248"/>
    </row>
    <row r="1337" spans="1:7" ht="12.75">
      <c r="A1337" s="248"/>
      <c r="B1337" s="248"/>
      <c r="C1337" s="248"/>
      <c r="D1337" s="248"/>
      <c r="E1337" s="248"/>
      <c r="F1337" s="98"/>
      <c r="G1337" s="248"/>
    </row>
    <row r="1338" spans="1:7" ht="12.75">
      <c r="A1338" s="248"/>
      <c r="B1338" s="248"/>
      <c r="C1338" s="248"/>
      <c r="D1338" s="248"/>
      <c r="E1338" s="248"/>
      <c r="F1338" s="98"/>
      <c r="G1338" s="248"/>
    </row>
    <row r="1339" spans="1:7" ht="12.75">
      <c r="A1339" s="248"/>
      <c r="B1339" s="248"/>
      <c r="C1339" s="248"/>
      <c r="D1339" s="248"/>
      <c r="E1339" s="248"/>
      <c r="F1339" s="98"/>
      <c r="G1339" s="248"/>
    </row>
    <row r="1340" spans="1:7" ht="12.75">
      <c r="A1340" s="248"/>
      <c r="B1340" s="248"/>
      <c r="C1340" s="248"/>
      <c r="D1340" s="248"/>
      <c r="E1340" s="248"/>
      <c r="F1340" s="98"/>
      <c r="G1340" s="248"/>
    </row>
    <row r="1341" spans="1:7" ht="12.75">
      <c r="A1341" s="248"/>
      <c r="B1341" s="248"/>
      <c r="C1341" s="248"/>
      <c r="D1341" s="248"/>
      <c r="E1341" s="248"/>
      <c r="F1341" s="98"/>
      <c r="G1341" s="248"/>
    </row>
    <row r="1342" spans="1:7" ht="12.75">
      <c r="A1342" s="248"/>
      <c r="B1342" s="248"/>
      <c r="C1342" s="248"/>
      <c r="D1342" s="248"/>
      <c r="E1342" s="248"/>
      <c r="F1342" s="98"/>
      <c r="G1342" s="248"/>
    </row>
    <row r="1343" spans="1:7" ht="12.75">
      <c r="A1343" s="248"/>
      <c r="B1343" s="248"/>
      <c r="C1343" s="248"/>
      <c r="D1343" s="248"/>
      <c r="E1343" s="248"/>
      <c r="F1343" s="98"/>
      <c r="G1343" s="248"/>
    </row>
    <row r="1344" spans="1:7" ht="12.75">
      <c r="A1344" s="248"/>
      <c r="B1344" s="248"/>
      <c r="C1344" s="248"/>
      <c r="D1344" s="248"/>
      <c r="E1344" s="248"/>
      <c r="F1344" s="98"/>
      <c r="G1344" s="248"/>
    </row>
    <row r="1345" spans="1:7" ht="12.75">
      <c r="A1345" s="248"/>
      <c r="B1345" s="248"/>
      <c r="C1345" s="248"/>
      <c r="D1345" s="248"/>
      <c r="E1345" s="248"/>
      <c r="F1345" s="98"/>
      <c r="G1345" s="248"/>
    </row>
    <row r="1346" spans="1:7" ht="12.75">
      <c r="A1346" s="248"/>
      <c r="B1346" s="248"/>
      <c r="C1346" s="248"/>
      <c r="D1346" s="248"/>
      <c r="E1346" s="248"/>
      <c r="F1346" s="98"/>
      <c r="G1346" s="248"/>
    </row>
    <row r="1347" spans="1:7" ht="12.75">
      <c r="A1347" s="248"/>
      <c r="B1347" s="248"/>
      <c r="C1347" s="248"/>
      <c r="D1347" s="248"/>
      <c r="E1347" s="248"/>
      <c r="F1347" s="98"/>
      <c r="G1347" s="248"/>
    </row>
    <row r="1348" spans="1:7" ht="12.75">
      <c r="A1348" s="248"/>
      <c r="B1348" s="248"/>
      <c r="C1348" s="248"/>
      <c r="D1348" s="248"/>
      <c r="E1348" s="248"/>
      <c r="F1348" s="98"/>
      <c r="G1348" s="248"/>
    </row>
    <row r="1349" spans="1:7" ht="12.75">
      <c r="A1349" s="248"/>
      <c r="B1349" s="248"/>
      <c r="C1349" s="248"/>
      <c r="D1349" s="248"/>
      <c r="E1349" s="248"/>
      <c r="F1349" s="98"/>
      <c r="G1349" s="248"/>
    </row>
    <row r="1350" spans="1:7" ht="12.75">
      <c r="A1350" s="248"/>
      <c r="B1350" s="248"/>
      <c r="C1350" s="248"/>
      <c r="D1350" s="248"/>
      <c r="E1350" s="248"/>
      <c r="F1350" s="98"/>
      <c r="G1350" s="248"/>
    </row>
    <row r="1351" spans="1:7" ht="12.75">
      <c r="A1351" s="248"/>
      <c r="B1351" s="248"/>
      <c r="C1351" s="248"/>
      <c r="D1351" s="248"/>
      <c r="E1351" s="248"/>
      <c r="F1351" s="98"/>
      <c r="G1351" s="248"/>
    </row>
    <row r="1352" spans="1:7" ht="12.75">
      <c r="A1352" s="248"/>
      <c r="B1352" s="248"/>
      <c r="C1352" s="248"/>
      <c r="D1352" s="248"/>
      <c r="E1352" s="248"/>
      <c r="F1352" s="98"/>
      <c r="G1352" s="248"/>
    </row>
    <row r="1353" spans="1:7" ht="12.75">
      <c r="A1353" s="248"/>
      <c r="B1353" s="248"/>
      <c r="C1353" s="248"/>
      <c r="D1353" s="248"/>
      <c r="E1353" s="248"/>
      <c r="F1353" s="98"/>
      <c r="G1353" s="248"/>
    </row>
    <row r="1354" spans="1:7" ht="12.75">
      <c r="A1354" s="248"/>
      <c r="B1354" s="248"/>
      <c r="C1354" s="248"/>
      <c r="D1354" s="248"/>
      <c r="E1354" s="248"/>
      <c r="F1354" s="98"/>
      <c r="G1354" s="248"/>
    </row>
    <row r="1355" spans="1:7" ht="12.75">
      <c r="A1355" s="248"/>
      <c r="B1355" s="248"/>
      <c r="C1355" s="248"/>
      <c r="D1355" s="248"/>
      <c r="E1355" s="248"/>
      <c r="F1355" s="98"/>
      <c r="G1355" s="248"/>
    </row>
    <row r="1356" spans="1:7" ht="12.75">
      <c r="A1356" s="248"/>
      <c r="B1356" s="248"/>
      <c r="C1356" s="248"/>
      <c r="D1356" s="248"/>
      <c r="E1356" s="248"/>
      <c r="F1356" s="98"/>
      <c r="G1356" s="248"/>
    </row>
    <row r="1357" spans="1:7" ht="12.75">
      <c r="A1357" s="248"/>
      <c r="B1357" s="248"/>
      <c r="C1357" s="248"/>
      <c r="D1357" s="248"/>
      <c r="E1357" s="248"/>
      <c r="F1357" s="98"/>
      <c r="G1357" s="248"/>
    </row>
    <row r="1358" spans="1:7" ht="12.75">
      <c r="A1358" s="248"/>
      <c r="B1358" s="248"/>
      <c r="C1358" s="248"/>
      <c r="D1358" s="248"/>
      <c r="E1358" s="248"/>
      <c r="F1358" s="98"/>
      <c r="G1358" s="248"/>
    </row>
    <row r="1359" spans="1:7" ht="12.75">
      <c r="A1359" s="248"/>
      <c r="B1359" s="248"/>
      <c r="C1359" s="248"/>
      <c r="D1359" s="248"/>
      <c r="E1359" s="248"/>
      <c r="F1359" s="98"/>
      <c r="G1359" s="248"/>
    </row>
    <row r="1360" spans="1:7" ht="12.75">
      <c r="A1360" s="248"/>
      <c r="B1360" s="248"/>
      <c r="C1360" s="248"/>
      <c r="D1360" s="248"/>
      <c r="E1360" s="248"/>
      <c r="F1360" s="98"/>
      <c r="G1360" s="248"/>
    </row>
    <row r="1361" spans="1:7" ht="12.75">
      <c r="A1361" s="248"/>
      <c r="B1361" s="248"/>
      <c r="C1361" s="248"/>
      <c r="D1361" s="248"/>
      <c r="E1361" s="248"/>
      <c r="F1361" s="98"/>
      <c r="G1361" s="248"/>
    </row>
    <row r="1362" spans="1:7" ht="12.75">
      <c r="A1362" s="248"/>
      <c r="B1362" s="248"/>
      <c r="C1362" s="248"/>
      <c r="D1362" s="248"/>
      <c r="E1362" s="248"/>
      <c r="F1362" s="98"/>
      <c r="G1362" s="248"/>
    </row>
    <row r="1363" spans="1:7" ht="12.75">
      <c r="A1363" s="248"/>
      <c r="B1363" s="248"/>
      <c r="C1363" s="248"/>
      <c r="D1363" s="248"/>
      <c r="E1363" s="248"/>
      <c r="F1363" s="98"/>
      <c r="G1363" s="248"/>
    </row>
    <row r="1364" spans="1:7" ht="12.75">
      <c r="A1364" s="248"/>
      <c r="B1364" s="248"/>
      <c r="C1364" s="248"/>
      <c r="D1364" s="248"/>
      <c r="E1364" s="248"/>
      <c r="F1364" s="98"/>
      <c r="G1364" s="248"/>
    </row>
    <row r="1365" spans="1:7" ht="12.75">
      <c r="A1365" s="248"/>
      <c r="B1365" s="248"/>
      <c r="C1365" s="248"/>
      <c r="D1365" s="248"/>
      <c r="E1365" s="248"/>
      <c r="F1365" s="98"/>
      <c r="G1365" s="248"/>
    </row>
    <row r="1366" spans="1:7" ht="12.75">
      <c r="A1366" s="248"/>
      <c r="B1366" s="248"/>
      <c r="C1366" s="248"/>
      <c r="D1366" s="248"/>
      <c r="E1366" s="248"/>
      <c r="F1366" s="98"/>
      <c r="G1366" s="248"/>
    </row>
    <row r="1367" spans="1:7" ht="12.75">
      <c r="A1367" s="248"/>
      <c r="B1367" s="248"/>
      <c r="C1367" s="248"/>
      <c r="D1367" s="248"/>
      <c r="E1367" s="248"/>
      <c r="F1367" s="98"/>
      <c r="G1367" s="248"/>
    </row>
    <row r="1368" spans="1:7" ht="12.75">
      <c r="A1368" s="248"/>
      <c r="B1368" s="248"/>
      <c r="C1368" s="248"/>
      <c r="D1368" s="248"/>
      <c r="E1368" s="248"/>
      <c r="F1368" s="98"/>
      <c r="G1368" s="248"/>
    </row>
    <row r="1369" spans="1:7" ht="12.75">
      <c r="A1369" s="248"/>
      <c r="B1369" s="248"/>
      <c r="C1369" s="248"/>
      <c r="D1369" s="248"/>
      <c r="E1369" s="248"/>
      <c r="F1369" s="98"/>
      <c r="G1369" s="248"/>
    </row>
    <row r="1370" spans="1:7" ht="12.75">
      <c r="A1370" s="248"/>
      <c r="B1370" s="248"/>
      <c r="C1370" s="248"/>
      <c r="D1370" s="248"/>
      <c r="E1370" s="248"/>
      <c r="F1370" s="98"/>
      <c r="G1370" s="248"/>
    </row>
    <row r="1371" spans="1:7" ht="12.75">
      <c r="A1371" s="248"/>
      <c r="B1371" s="248"/>
      <c r="C1371" s="248"/>
      <c r="D1371" s="248"/>
      <c r="E1371" s="248"/>
      <c r="F1371" s="98"/>
      <c r="G1371" s="248"/>
    </row>
    <row r="1372" spans="1:7" ht="12.75">
      <c r="A1372" s="248"/>
      <c r="B1372" s="248"/>
      <c r="C1372" s="248"/>
      <c r="D1372" s="248"/>
      <c r="E1372" s="248"/>
      <c r="F1372" s="98"/>
      <c r="G1372" s="248"/>
    </row>
    <row r="1373" spans="1:7" ht="12.75">
      <c r="A1373" s="248"/>
      <c r="B1373" s="248"/>
      <c r="C1373" s="248"/>
      <c r="D1373" s="248"/>
      <c r="E1373" s="248"/>
      <c r="F1373" s="98"/>
      <c r="G1373" s="248"/>
    </row>
    <row r="1374" spans="1:7" ht="12.75">
      <c r="A1374" s="248"/>
      <c r="B1374" s="248"/>
      <c r="C1374" s="248"/>
      <c r="D1374" s="248"/>
      <c r="E1374" s="248"/>
      <c r="F1374" s="98"/>
      <c r="G1374" s="248"/>
    </row>
    <row r="1375" spans="1:7" ht="12.75">
      <c r="A1375" s="248"/>
      <c r="B1375" s="248"/>
      <c r="C1375" s="248"/>
      <c r="D1375" s="248"/>
      <c r="E1375" s="248"/>
      <c r="F1375" s="98"/>
      <c r="G1375" s="248"/>
    </row>
    <row r="1376" spans="1:7" ht="12.75">
      <c r="A1376" s="248"/>
      <c r="B1376" s="248"/>
      <c r="C1376" s="248"/>
      <c r="D1376" s="248"/>
      <c r="E1376" s="248"/>
      <c r="F1376" s="98"/>
      <c r="G1376" s="248"/>
    </row>
    <row r="1377" spans="1:7" ht="12.75">
      <c r="A1377" s="248"/>
      <c r="B1377" s="248"/>
      <c r="C1377" s="248"/>
      <c r="D1377" s="248"/>
      <c r="E1377" s="248"/>
      <c r="F1377" s="98"/>
      <c r="G1377" s="248"/>
    </row>
    <row r="1378" spans="1:7" ht="12.75">
      <c r="A1378" s="248"/>
      <c r="B1378" s="248"/>
      <c r="C1378" s="248"/>
      <c r="D1378" s="248"/>
      <c r="E1378" s="248"/>
      <c r="F1378" s="98"/>
      <c r="G1378" s="248"/>
    </row>
    <row r="1379" spans="1:7" ht="12.75">
      <c r="A1379" s="248"/>
      <c r="B1379" s="248"/>
      <c r="C1379" s="248"/>
      <c r="D1379" s="248"/>
      <c r="E1379" s="248"/>
      <c r="F1379" s="98"/>
      <c r="G1379" s="248"/>
    </row>
    <row r="1380" spans="1:7" ht="12.75">
      <c r="A1380" s="248"/>
      <c r="B1380" s="248"/>
      <c r="C1380" s="248"/>
      <c r="D1380" s="248"/>
      <c r="E1380" s="248"/>
      <c r="F1380" s="98"/>
      <c r="G1380" s="248"/>
    </row>
    <row r="1381" spans="1:7" ht="12.75">
      <c r="A1381" s="248"/>
      <c r="B1381" s="248"/>
      <c r="C1381" s="248"/>
      <c r="D1381" s="248"/>
      <c r="E1381" s="248"/>
      <c r="F1381" s="98"/>
      <c r="G1381" s="248"/>
    </row>
    <row r="1382" spans="1:7" ht="12.75">
      <c r="A1382" s="248"/>
      <c r="B1382" s="248"/>
      <c r="C1382" s="248"/>
      <c r="D1382" s="248"/>
      <c r="E1382" s="248"/>
      <c r="F1382" s="98"/>
      <c r="G1382" s="248"/>
    </row>
    <row r="1383" spans="1:7" ht="12.75">
      <c r="A1383" s="248"/>
      <c r="B1383" s="248"/>
      <c r="C1383" s="248"/>
      <c r="D1383" s="248"/>
      <c r="E1383" s="248"/>
      <c r="F1383" s="98"/>
      <c r="G1383" s="248"/>
    </row>
    <row r="1384" spans="1:7" ht="12.75">
      <c r="A1384" s="248"/>
      <c r="B1384" s="248"/>
      <c r="C1384" s="248"/>
      <c r="D1384" s="248"/>
      <c r="E1384" s="248"/>
      <c r="F1384" s="98"/>
      <c r="G1384" s="248"/>
    </row>
    <row r="1385" spans="1:7" ht="12.75">
      <c r="A1385" s="248"/>
      <c r="B1385" s="248"/>
      <c r="C1385" s="248"/>
      <c r="D1385" s="248"/>
      <c r="E1385" s="248"/>
      <c r="F1385" s="98"/>
      <c r="G1385" s="248"/>
    </row>
    <row r="1386" spans="1:7" ht="12.75">
      <c r="A1386" s="248"/>
      <c r="B1386" s="248"/>
      <c r="C1386" s="248"/>
      <c r="D1386" s="248"/>
      <c r="E1386" s="248"/>
      <c r="F1386" s="98"/>
      <c r="G1386" s="248"/>
    </row>
    <row r="1387" spans="1:7" ht="12.75">
      <c r="A1387" s="248"/>
      <c r="B1387" s="248"/>
      <c r="C1387" s="248"/>
      <c r="D1387" s="248"/>
      <c r="E1387" s="248"/>
      <c r="F1387" s="98"/>
      <c r="G1387" s="248"/>
    </row>
    <row r="1388" spans="1:7" ht="12.75">
      <c r="A1388" s="248"/>
      <c r="B1388" s="248"/>
      <c r="C1388" s="248"/>
      <c r="D1388" s="248"/>
      <c r="E1388" s="248"/>
      <c r="F1388" s="98"/>
      <c r="G1388" s="248"/>
    </row>
    <row r="1389" spans="1:7" ht="12.75">
      <c r="A1389" s="248"/>
      <c r="B1389" s="248"/>
      <c r="C1389" s="248"/>
      <c r="D1389" s="248"/>
      <c r="E1389" s="248"/>
      <c r="F1389" s="98"/>
      <c r="G1389" s="248"/>
    </row>
    <row r="1390" spans="1:7" ht="12.75">
      <c r="A1390" s="248"/>
      <c r="B1390" s="248"/>
      <c r="C1390" s="248"/>
      <c r="D1390" s="248"/>
      <c r="E1390" s="248"/>
      <c r="F1390" s="98"/>
      <c r="G1390" s="248"/>
    </row>
    <row r="1391" spans="1:7" ht="12.75">
      <c r="A1391" s="248"/>
      <c r="B1391" s="248"/>
      <c r="C1391" s="248"/>
      <c r="D1391" s="248"/>
      <c r="E1391" s="248"/>
      <c r="F1391" s="98"/>
      <c r="G1391" s="248"/>
    </row>
    <row r="1392" spans="1:7" ht="12.75">
      <c r="A1392" s="248"/>
      <c r="B1392" s="248"/>
      <c r="C1392" s="248"/>
      <c r="D1392" s="248"/>
      <c r="E1392" s="248"/>
      <c r="F1392" s="98"/>
      <c r="G1392" s="248"/>
    </row>
    <row r="1393" spans="1:7" ht="12.75">
      <c r="A1393" s="248"/>
      <c r="B1393" s="248"/>
      <c r="C1393" s="248"/>
      <c r="D1393" s="248"/>
      <c r="E1393" s="248"/>
      <c r="F1393" s="98"/>
      <c r="G1393" s="248"/>
    </row>
    <row r="1394" spans="1:7" ht="12.75">
      <c r="A1394" s="248"/>
      <c r="B1394" s="248"/>
      <c r="C1394" s="248"/>
      <c r="D1394" s="248"/>
      <c r="E1394" s="248"/>
      <c r="F1394" s="98"/>
      <c r="G1394" s="248"/>
    </row>
    <row r="1395" spans="1:7" ht="12.75">
      <c r="A1395" s="248"/>
      <c r="B1395" s="248"/>
      <c r="C1395" s="248"/>
      <c r="D1395" s="248"/>
      <c r="E1395" s="248"/>
      <c r="F1395" s="98"/>
      <c r="G1395" s="248"/>
    </row>
    <row r="1396" ht="12.75">
      <c r="F1396" s="99"/>
    </row>
    <row r="1397" ht="12.75">
      <c r="F1397" s="99"/>
    </row>
    <row r="1398" ht="12.75">
      <c r="F1398" s="99"/>
    </row>
    <row r="1399" ht="12.75">
      <c r="F1399" s="99"/>
    </row>
    <row r="1400" ht="12.75">
      <c r="F1400" s="99"/>
    </row>
    <row r="1401" ht="12.75">
      <c r="F1401" s="99"/>
    </row>
    <row r="1402" ht="12.75">
      <c r="F1402" s="99"/>
    </row>
    <row r="1403" ht="12.75">
      <c r="F1403" s="99"/>
    </row>
    <row r="1404" ht="12.75">
      <c r="F1404" s="99"/>
    </row>
    <row r="1405" ht="12.75">
      <c r="F1405" s="99"/>
    </row>
    <row r="1406" ht="12.75">
      <c r="F1406" s="99"/>
    </row>
    <row r="1407" ht="12.75">
      <c r="F1407" s="99"/>
    </row>
    <row r="1408" ht="12.75">
      <c r="F1408" s="99"/>
    </row>
    <row r="1409" ht="12.75">
      <c r="F1409" s="99"/>
    </row>
    <row r="1410" ht="12.75">
      <c r="F1410" s="99"/>
    </row>
    <row r="1411" ht="12.75">
      <c r="F1411" s="99"/>
    </row>
    <row r="1412" ht="12.75">
      <c r="F1412" s="99"/>
    </row>
    <row r="1413" ht="12.75">
      <c r="F1413" s="99"/>
    </row>
    <row r="1414" ht="12.75">
      <c r="F1414" s="99"/>
    </row>
    <row r="1415" ht="12.75">
      <c r="F1415" s="99"/>
    </row>
    <row r="1416" ht="12.75">
      <c r="F1416" s="99"/>
    </row>
    <row r="1417" ht="12.75">
      <c r="F1417" s="99"/>
    </row>
    <row r="1418" ht="12.75">
      <c r="F1418" s="99"/>
    </row>
    <row r="1419" ht="12.75">
      <c r="F1419" s="99"/>
    </row>
    <row r="1420" ht="12.75">
      <c r="F1420" s="99"/>
    </row>
    <row r="1421" ht="12.75">
      <c r="F1421" s="99"/>
    </row>
    <row r="1422" ht="12.75">
      <c r="F1422" s="99"/>
    </row>
    <row r="1423" ht="12.75">
      <c r="F1423" s="99"/>
    </row>
    <row r="1424" ht="12.75">
      <c r="F1424" s="99"/>
    </row>
    <row r="1425" ht="12.75">
      <c r="F1425" s="99"/>
    </row>
    <row r="1426" ht="12.75">
      <c r="F1426" s="99"/>
    </row>
    <row r="1427" ht="12.75">
      <c r="F1427" s="99"/>
    </row>
    <row r="1428" ht="12.75">
      <c r="F1428" s="99"/>
    </row>
    <row r="1429" ht="12.75">
      <c r="F1429" s="99"/>
    </row>
    <row r="1430" ht="12.75">
      <c r="F1430" s="99"/>
    </row>
    <row r="1431" ht="12.75">
      <c r="F1431" s="99"/>
    </row>
    <row r="1432" ht="12.75">
      <c r="F1432" s="99"/>
    </row>
    <row r="1433" ht="12.75">
      <c r="F1433" s="99"/>
    </row>
    <row r="1434" ht="12.75">
      <c r="F1434" s="99"/>
    </row>
    <row r="1435" ht="12.75">
      <c r="F1435" s="99"/>
    </row>
    <row r="1436" ht="12.75">
      <c r="F1436" s="99"/>
    </row>
    <row r="1437" ht="12.75">
      <c r="F1437" s="99"/>
    </row>
    <row r="1438" ht="12.75">
      <c r="F1438" s="99"/>
    </row>
    <row r="1439" ht="12.75">
      <c r="F1439" s="99"/>
    </row>
    <row r="1440" ht="12.75">
      <c r="F1440" s="99"/>
    </row>
    <row r="1441" ht="12.75">
      <c r="F1441" s="99"/>
    </row>
    <row r="1442" ht="12.75">
      <c r="F1442" s="99"/>
    </row>
    <row r="1443" ht="12.75">
      <c r="F1443" s="99"/>
    </row>
    <row r="1444" ht="12.75">
      <c r="F1444" s="99"/>
    </row>
    <row r="1445" ht="12.75">
      <c r="F1445" s="99"/>
    </row>
    <row r="1446" ht="12.75">
      <c r="F1446" s="99"/>
    </row>
    <row r="1447" ht="12.75">
      <c r="F1447" s="99"/>
    </row>
    <row r="1448" ht="12.75">
      <c r="F1448" s="99"/>
    </row>
    <row r="1449" ht="12.75">
      <c r="F1449" s="99"/>
    </row>
    <row r="1450" ht="12.75">
      <c r="F1450" s="99"/>
    </row>
    <row r="1451" ht="12.75">
      <c r="F1451" s="99"/>
    </row>
    <row r="1452" ht="12.75">
      <c r="F1452" s="99"/>
    </row>
    <row r="1453" ht="12.75">
      <c r="F1453" s="99"/>
    </row>
    <row r="1454" ht="12.75">
      <c r="F1454" s="99"/>
    </row>
    <row r="1455" ht="12.75">
      <c r="F1455" s="99"/>
    </row>
    <row r="1456" ht="12.75">
      <c r="F1456" s="99"/>
    </row>
    <row r="1457" ht="12.75">
      <c r="F1457" s="99"/>
    </row>
    <row r="1458" ht="12.75">
      <c r="F1458" s="99"/>
    </row>
    <row r="1459" ht="12.75">
      <c r="F1459" s="99"/>
    </row>
    <row r="1460" ht="12.75">
      <c r="F1460" s="99"/>
    </row>
    <row r="1461" ht="12.75">
      <c r="F1461" s="99"/>
    </row>
    <row r="1462" ht="12.75">
      <c r="F1462" s="99"/>
    </row>
    <row r="1463" ht="12.75">
      <c r="F1463" s="99"/>
    </row>
    <row r="1464" ht="12.75">
      <c r="F1464" s="99"/>
    </row>
    <row r="1465" ht="12.75">
      <c r="F1465" s="99"/>
    </row>
    <row r="1466" ht="12.75">
      <c r="F1466" s="99"/>
    </row>
    <row r="1467" ht="12.75">
      <c r="F1467" s="99"/>
    </row>
    <row r="1468" ht="12.75">
      <c r="F1468" s="99"/>
    </row>
    <row r="1469" ht="12.75">
      <c r="F1469" s="99"/>
    </row>
    <row r="1470" ht="12.75">
      <c r="F1470" s="99"/>
    </row>
    <row r="1471" ht="12.75">
      <c r="F1471" s="99"/>
    </row>
    <row r="1472" ht="12.75">
      <c r="F1472" s="99"/>
    </row>
    <row r="1473" ht="12.75">
      <c r="F1473" s="99"/>
    </row>
    <row r="1474" ht="12.75">
      <c r="F1474" s="99"/>
    </row>
    <row r="1475" ht="12.75">
      <c r="F1475" s="99"/>
    </row>
    <row r="1476" ht="12.75">
      <c r="F1476" s="99"/>
    </row>
    <row r="1477" ht="12.75">
      <c r="F1477" s="99"/>
    </row>
    <row r="1478" ht="12.75">
      <c r="F1478" s="99"/>
    </row>
    <row r="1479" ht="12.75">
      <c r="F1479" s="99"/>
    </row>
    <row r="1480" ht="12.75">
      <c r="F1480" s="99"/>
    </row>
    <row r="1481" ht="12.75">
      <c r="F1481" s="99"/>
    </row>
    <row r="1482" ht="12.75">
      <c r="F1482" s="99"/>
    </row>
    <row r="1483" ht="12.75">
      <c r="F1483" s="99"/>
    </row>
    <row r="1484" ht="12.75">
      <c r="F1484" s="99"/>
    </row>
    <row r="1485" ht="12.75">
      <c r="F1485" s="99"/>
    </row>
    <row r="1486" ht="12.75">
      <c r="F1486" s="99"/>
    </row>
    <row r="1487" ht="12.75">
      <c r="F1487" s="99"/>
    </row>
    <row r="1488" ht="12.75">
      <c r="F1488" s="99"/>
    </row>
    <row r="1489" ht="12.75">
      <c r="F1489" s="99"/>
    </row>
    <row r="1490" ht="12.75">
      <c r="F1490" s="99"/>
    </row>
    <row r="1491" ht="12.75">
      <c r="F1491" s="99"/>
    </row>
    <row r="1492" ht="12.75">
      <c r="F1492" s="99"/>
    </row>
    <row r="1493" ht="12.75">
      <c r="F1493" s="99"/>
    </row>
    <row r="1494" ht="12.75">
      <c r="F1494" s="99"/>
    </row>
    <row r="1495" ht="12.75">
      <c r="F1495" s="99"/>
    </row>
    <row r="1496" ht="12.75">
      <c r="F1496" s="99"/>
    </row>
    <row r="1497" ht="12.75">
      <c r="F1497" s="99"/>
    </row>
    <row r="1498" ht="12.75">
      <c r="F1498" s="99"/>
    </row>
    <row r="1499" ht="12.75">
      <c r="F1499" s="99"/>
    </row>
    <row r="1500" ht="12.75">
      <c r="F1500" s="99"/>
    </row>
    <row r="1501" ht="12.75">
      <c r="F1501" s="99"/>
    </row>
    <row r="1502" ht="12.75">
      <c r="F1502" s="99"/>
    </row>
    <row r="1503" ht="12.75">
      <c r="F1503" s="99"/>
    </row>
    <row r="1504" ht="12.75">
      <c r="F1504" s="99"/>
    </row>
    <row r="1505" ht="12.75">
      <c r="F1505" s="99"/>
    </row>
    <row r="1506" ht="12.75">
      <c r="F1506" s="99"/>
    </row>
    <row r="1507" ht="12.75">
      <c r="F1507" s="99"/>
    </row>
    <row r="1508" ht="12.75">
      <c r="F1508" s="99"/>
    </row>
    <row r="1509" ht="12.75">
      <c r="F1509" s="99"/>
    </row>
    <row r="1510" ht="12.75">
      <c r="F1510" s="99"/>
    </row>
    <row r="1511" ht="12.75">
      <c r="F1511" s="99"/>
    </row>
    <row r="1512" ht="12.75">
      <c r="F1512" s="99"/>
    </row>
    <row r="1513" ht="12.75">
      <c r="F1513" s="99"/>
    </row>
    <row r="1514" ht="12.75">
      <c r="F1514" s="99"/>
    </row>
    <row r="1515" ht="12.75">
      <c r="F1515" s="99"/>
    </row>
  </sheetData>
  <mergeCells count="16">
    <mergeCell ref="D10:D12"/>
    <mergeCell ref="E10:E12"/>
    <mergeCell ref="E1:G1"/>
    <mergeCell ref="E2:G2"/>
    <mergeCell ref="E3:G3"/>
    <mergeCell ref="E4:G4"/>
    <mergeCell ref="A633:D633"/>
    <mergeCell ref="A5:G5"/>
    <mergeCell ref="A6:G6"/>
    <mergeCell ref="A7:G7"/>
    <mergeCell ref="A8:G8"/>
    <mergeCell ref="F10:F12"/>
    <mergeCell ref="G10:G12"/>
    <mergeCell ref="A10:A12"/>
    <mergeCell ref="B10:B12"/>
    <mergeCell ref="C10:C12"/>
  </mergeCells>
  <printOptions/>
  <pageMargins left="0.37" right="0.43" top="0.73" bottom="0.77" header="0.41" footer="0.5"/>
  <pageSetup horizontalDpi="600" verticalDpi="600" orientation="portrait" paperSize="9" r:id="rId1"/>
  <headerFooter alignWithMargins="0">
    <oddHeader>&amp;CStrona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16"/>
  <sheetViews>
    <sheetView tabSelected="1" workbookViewId="0" topLeftCell="A1">
      <selection activeCell="J17" sqref="J17"/>
    </sheetView>
  </sheetViews>
  <sheetFormatPr defaultColWidth="9.00390625" defaultRowHeight="12.75"/>
  <cols>
    <col min="1" max="1" width="6.125" style="0" customWidth="1"/>
    <col min="2" max="2" width="8.375" style="0" customWidth="1"/>
    <col min="3" max="3" width="5.00390625" style="0" customWidth="1"/>
    <col min="4" max="4" width="42.375" style="0" customWidth="1"/>
    <col min="5" max="5" width="13.625" style="0" customWidth="1"/>
    <col min="6" max="6" width="11.125" style="0" customWidth="1"/>
    <col min="7" max="7" width="6.625" style="0" customWidth="1"/>
  </cols>
  <sheetData>
    <row r="1" spans="1:7" ht="12.75">
      <c r="A1" s="546"/>
      <c r="B1" s="546"/>
      <c r="C1" s="546"/>
      <c r="D1" s="546"/>
      <c r="E1" s="546"/>
      <c r="F1" s="536" t="s">
        <v>322</v>
      </c>
      <c r="G1" s="536"/>
    </row>
    <row r="2" spans="1:7" ht="12.75">
      <c r="A2" s="547"/>
      <c r="B2" s="547"/>
      <c r="C2" s="547"/>
      <c r="D2" s="547"/>
      <c r="E2" s="547"/>
      <c r="F2" s="548" t="s">
        <v>304</v>
      </c>
      <c r="G2" s="548"/>
    </row>
    <row r="3" spans="1:7" ht="12.75">
      <c r="A3" s="247"/>
      <c r="B3" s="247"/>
      <c r="C3" s="247"/>
      <c r="D3" s="247"/>
      <c r="E3" s="247"/>
      <c r="F3" s="536" t="s">
        <v>186</v>
      </c>
      <c r="G3" s="536"/>
    </row>
    <row r="4" spans="1:7" ht="12.75">
      <c r="A4" s="547"/>
      <c r="B4" s="547"/>
      <c r="C4" s="547"/>
      <c r="D4" s="547"/>
      <c r="E4" s="547"/>
      <c r="F4" s="536" t="s">
        <v>187</v>
      </c>
      <c r="G4" s="536"/>
    </row>
    <row r="5" spans="1:7" ht="18.75">
      <c r="A5" s="544" t="s">
        <v>178</v>
      </c>
      <c r="B5" s="544"/>
      <c r="C5" s="544"/>
      <c r="D5" s="544"/>
      <c r="E5" s="544"/>
      <c r="F5" s="544"/>
      <c r="G5" s="544"/>
    </row>
    <row r="6" spans="1:7" ht="18.75">
      <c r="A6" s="544" t="s">
        <v>305</v>
      </c>
      <c r="B6" s="544"/>
      <c r="C6" s="544"/>
      <c r="D6" s="544"/>
      <c r="E6" s="544"/>
      <c r="F6" s="544"/>
      <c r="G6" s="544"/>
    </row>
    <row r="7" spans="1:7" ht="15.75">
      <c r="A7" s="529" t="s">
        <v>315</v>
      </c>
      <c r="B7" s="529"/>
      <c r="C7" s="529"/>
      <c r="D7" s="529"/>
      <c r="E7" s="529"/>
      <c r="F7" s="529"/>
      <c r="G7" s="529"/>
    </row>
    <row r="8" spans="1:7" ht="15.75">
      <c r="A8" s="529" t="s">
        <v>180</v>
      </c>
      <c r="B8" s="529"/>
      <c r="C8" s="529"/>
      <c r="D8" s="529"/>
      <c r="E8" s="529"/>
      <c r="F8" s="529"/>
      <c r="G8" s="529"/>
    </row>
    <row r="9" spans="1:7" ht="12.75">
      <c r="A9" s="247"/>
      <c r="B9" s="247"/>
      <c r="C9" s="247"/>
      <c r="D9" s="247"/>
      <c r="E9" s="247"/>
      <c r="F9" s="248"/>
      <c r="G9" s="248"/>
    </row>
    <row r="10" spans="1:7" ht="36">
      <c r="A10" s="90" t="s">
        <v>1</v>
      </c>
      <c r="B10" s="265" t="s">
        <v>21</v>
      </c>
      <c r="C10" s="265" t="s">
        <v>22</v>
      </c>
      <c r="D10" s="90" t="s">
        <v>2</v>
      </c>
      <c r="E10" s="341" t="s">
        <v>316</v>
      </c>
      <c r="F10" s="342" t="s">
        <v>317</v>
      </c>
      <c r="G10" s="342" t="s">
        <v>183</v>
      </c>
    </row>
    <row r="11" spans="1:7" ht="12.75">
      <c r="A11" s="267">
        <v>1</v>
      </c>
      <c r="B11" s="267">
        <v>2</v>
      </c>
      <c r="C11" s="267">
        <v>3</v>
      </c>
      <c r="D11" s="267">
        <v>4</v>
      </c>
      <c r="E11" s="267">
        <v>5</v>
      </c>
      <c r="F11" s="343">
        <v>6</v>
      </c>
      <c r="G11" s="343">
        <v>7</v>
      </c>
    </row>
    <row r="12" spans="1:7" s="118" customFormat="1" ht="15">
      <c r="A12" s="297" t="s">
        <v>11</v>
      </c>
      <c r="B12" s="296"/>
      <c r="C12" s="327"/>
      <c r="D12" s="298" t="s">
        <v>3</v>
      </c>
      <c r="E12" s="299">
        <f>SUM(E13)</f>
        <v>40000</v>
      </c>
      <c r="F12" s="344">
        <f>F13</f>
        <v>0</v>
      </c>
      <c r="G12" s="345">
        <f>F12/E12*100</f>
        <v>0</v>
      </c>
    </row>
    <row r="13" spans="1:7" s="115" customFormat="1" ht="12">
      <c r="A13" s="304"/>
      <c r="B13" s="353" t="s">
        <v>24</v>
      </c>
      <c r="C13" s="404"/>
      <c r="D13" s="354" t="s">
        <v>25</v>
      </c>
      <c r="E13" s="319">
        <f>E14</f>
        <v>40000</v>
      </c>
      <c r="F13" s="348">
        <f>F14</f>
        <v>0</v>
      </c>
      <c r="G13" s="349">
        <f aca="true" t="shared" si="0" ref="G13:G76">F13/E13*100</f>
        <v>0</v>
      </c>
    </row>
    <row r="14" spans="1:7" s="115" customFormat="1" ht="12">
      <c r="A14" s="302"/>
      <c r="B14" s="324"/>
      <c r="C14" s="340">
        <v>4300</v>
      </c>
      <c r="D14" s="270" t="s">
        <v>189</v>
      </c>
      <c r="E14" s="311">
        <v>40000</v>
      </c>
      <c r="F14" s="348">
        <v>0</v>
      </c>
      <c r="G14" s="349">
        <f t="shared" si="0"/>
        <v>0</v>
      </c>
    </row>
    <row r="15" spans="1:7" s="118" customFormat="1" ht="15">
      <c r="A15" s="297" t="s">
        <v>12</v>
      </c>
      <c r="B15" s="325"/>
      <c r="C15" s="338"/>
      <c r="D15" s="268" t="s">
        <v>4</v>
      </c>
      <c r="E15" s="303">
        <f>E17</f>
        <v>14000</v>
      </c>
      <c r="F15" s="344">
        <f>F16</f>
        <v>0</v>
      </c>
      <c r="G15" s="345">
        <f t="shared" si="0"/>
        <v>0</v>
      </c>
    </row>
    <row r="16" spans="1:7" s="113" customFormat="1" ht="12.75">
      <c r="A16" s="315"/>
      <c r="B16" s="326" t="s">
        <v>32</v>
      </c>
      <c r="C16" s="333"/>
      <c r="D16" s="271" t="s">
        <v>33</v>
      </c>
      <c r="E16" s="305">
        <f>E17</f>
        <v>14000</v>
      </c>
      <c r="F16" s="346">
        <f>F17</f>
        <v>0</v>
      </c>
      <c r="G16" s="347">
        <f t="shared" si="0"/>
        <v>0</v>
      </c>
    </row>
    <row r="17" spans="1:7" s="115" customFormat="1" ht="12">
      <c r="A17" s="302"/>
      <c r="B17" s="324"/>
      <c r="C17" s="405">
        <v>4300</v>
      </c>
      <c r="D17" s="272" t="s">
        <v>215</v>
      </c>
      <c r="E17" s="321">
        <v>14000</v>
      </c>
      <c r="F17" s="348">
        <v>0</v>
      </c>
      <c r="G17" s="349">
        <f t="shared" si="0"/>
        <v>0</v>
      </c>
    </row>
    <row r="18" spans="1:7" s="118" customFormat="1" ht="15">
      <c r="A18" s="306">
        <v>700</v>
      </c>
      <c r="B18" s="327"/>
      <c r="C18" s="327"/>
      <c r="D18" s="273" t="s">
        <v>0</v>
      </c>
      <c r="E18" s="285">
        <f>E19</f>
        <v>28000</v>
      </c>
      <c r="F18" s="344">
        <f>F19</f>
        <v>3634.79</v>
      </c>
      <c r="G18" s="349">
        <f t="shared" si="0"/>
        <v>12.981392857142856</v>
      </c>
    </row>
    <row r="19" spans="1:7" ht="15">
      <c r="A19" s="300"/>
      <c r="B19" s="328">
        <v>70005</v>
      </c>
      <c r="C19" s="328"/>
      <c r="D19" s="274" t="s">
        <v>55</v>
      </c>
      <c r="E19" s="307">
        <f>SUM(E20+E21)</f>
        <v>28000</v>
      </c>
      <c r="F19" s="346">
        <f>F20+F21</f>
        <v>3634.79</v>
      </c>
      <c r="G19" s="349">
        <f t="shared" si="0"/>
        <v>12.981392857142856</v>
      </c>
    </row>
    <row r="20" spans="1:7" s="115" customFormat="1" ht="12">
      <c r="A20" s="308"/>
      <c r="B20" s="335"/>
      <c r="C20" s="335">
        <v>3030</v>
      </c>
      <c r="D20" s="275" t="s">
        <v>190</v>
      </c>
      <c r="E20" s="309">
        <v>24000</v>
      </c>
      <c r="F20" s="355">
        <v>0</v>
      </c>
      <c r="G20" s="349">
        <f t="shared" si="0"/>
        <v>0</v>
      </c>
    </row>
    <row r="21" spans="1:7" s="115" customFormat="1" ht="12">
      <c r="A21" s="310"/>
      <c r="B21" s="336"/>
      <c r="C21" s="336">
        <v>4300</v>
      </c>
      <c r="D21" s="276" t="s">
        <v>215</v>
      </c>
      <c r="E21" s="311">
        <v>4000</v>
      </c>
      <c r="F21" s="355">
        <v>3634.79</v>
      </c>
      <c r="G21" s="349">
        <f t="shared" si="0"/>
        <v>90.86975</v>
      </c>
    </row>
    <row r="22" spans="1:7" s="118" customFormat="1" ht="15">
      <c r="A22" s="306">
        <v>710</v>
      </c>
      <c r="B22" s="357"/>
      <c r="C22" s="357"/>
      <c r="D22" s="273" t="s">
        <v>6</v>
      </c>
      <c r="E22" s="285">
        <f>E23+E25+E27</f>
        <v>224000</v>
      </c>
      <c r="F22" s="344">
        <f>F23+F25+F27</f>
        <v>74963</v>
      </c>
      <c r="G22" s="345">
        <f t="shared" si="0"/>
        <v>33.465624999999996</v>
      </c>
    </row>
    <row r="23" spans="1:7" s="113" customFormat="1" ht="12.75">
      <c r="A23" s="315"/>
      <c r="B23" s="329">
        <v>71013</v>
      </c>
      <c r="C23" s="329"/>
      <c r="D23" s="269" t="s">
        <v>62</v>
      </c>
      <c r="E23" s="301">
        <v>30000</v>
      </c>
      <c r="F23" s="346">
        <f>F24</f>
        <v>0</v>
      </c>
      <c r="G23" s="347">
        <f t="shared" si="0"/>
        <v>0</v>
      </c>
    </row>
    <row r="24" spans="1:7" s="115" customFormat="1" ht="12">
      <c r="A24" s="312"/>
      <c r="B24" s="334"/>
      <c r="C24" s="334">
        <v>4300</v>
      </c>
      <c r="D24" s="277" t="s">
        <v>189</v>
      </c>
      <c r="E24" s="289">
        <v>30000</v>
      </c>
      <c r="F24" s="348">
        <v>0</v>
      </c>
      <c r="G24" s="349">
        <f t="shared" si="0"/>
        <v>0</v>
      </c>
    </row>
    <row r="25" spans="1:7" ht="12.75">
      <c r="A25" s="313"/>
      <c r="B25" s="329">
        <v>71014</v>
      </c>
      <c r="C25" s="329"/>
      <c r="D25" s="269" t="s">
        <v>63</v>
      </c>
      <c r="E25" s="301">
        <v>35000</v>
      </c>
      <c r="F25" s="346">
        <f>F26</f>
        <v>0</v>
      </c>
      <c r="G25" s="349">
        <f t="shared" si="0"/>
        <v>0</v>
      </c>
    </row>
    <row r="26" spans="1:7" s="115" customFormat="1" ht="12">
      <c r="A26" s="312"/>
      <c r="B26" s="330"/>
      <c r="C26" s="330">
        <v>4300</v>
      </c>
      <c r="D26" s="278" t="s">
        <v>189</v>
      </c>
      <c r="E26" s="314">
        <v>35000</v>
      </c>
      <c r="F26" s="348">
        <v>0</v>
      </c>
      <c r="G26" s="349">
        <f t="shared" si="0"/>
        <v>0</v>
      </c>
    </row>
    <row r="27" spans="1:7" ht="12.75">
      <c r="A27" s="313"/>
      <c r="B27" s="331">
        <v>71015</v>
      </c>
      <c r="C27" s="328"/>
      <c r="D27" s="274" t="s">
        <v>64</v>
      </c>
      <c r="E27" s="307">
        <f>SUM(E28:E44)</f>
        <v>159000</v>
      </c>
      <c r="F27" s="346">
        <f>SUM(F28:F44)</f>
        <v>74963</v>
      </c>
      <c r="G27" s="349">
        <f t="shared" si="0"/>
        <v>47.146540880503146</v>
      </c>
    </row>
    <row r="28" spans="1:7" s="115" customFormat="1" ht="12">
      <c r="A28" s="312"/>
      <c r="B28" s="332"/>
      <c r="C28" s="332">
        <v>3020</v>
      </c>
      <c r="D28" s="279" t="s">
        <v>193</v>
      </c>
      <c r="E28" s="316">
        <v>200</v>
      </c>
      <c r="F28" s="355">
        <v>0</v>
      </c>
      <c r="G28" s="358">
        <f t="shared" si="0"/>
        <v>0</v>
      </c>
    </row>
    <row r="29" spans="1:7" s="115" customFormat="1" ht="12">
      <c r="A29" s="312"/>
      <c r="B29" s="282"/>
      <c r="C29" s="282">
        <v>4010</v>
      </c>
      <c r="D29" s="280" t="s">
        <v>194</v>
      </c>
      <c r="E29" s="288">
        <v>52400</v>
      </c>
      <c r="F29" s="355">
        <v>28879.66</v>
      </c>
      <c r="G29" s="356">
        <f t="shared" si="0"/>
        <v>55.11385496183207</v>
      </c>
    </row>
    <row r="30" spans="1:7" s="115" customFormat="1" ht="12" customHeight="1">
      <c r="A30" s="312"/>
      <c r="B30" s="282"/>
      <c r="C30" s="282">
        <v>4020</v>
      </c>
      <c r="D30" s="281" t="s">
        <v>216</v>
      </c>
      <c r="E30" s="288">
        <v>49600</v>
      </c>
      <c r="F30" s="355">
        <v>19484.85</v>
      </c>
      <c r="G30" s="356">
        <f t="shared" si="0"/>
        <v>39.283971774193546</v>
      </c>
    </row>
    <row r="31" spans="1:7" s="115" customFormat="1" ht="12">
      <c r="A31" s="312"/>
      <c r="B31" s="282"/>
      <c r="C31" s="282">
        <v>4040</v>
      </c>
      <c r="D31" s="281" t="s">
        <v>195</v>
      </c>
      <c r="E31" s="288">
        <v>9224</v>
      </c>
      <c r="F31" s="355">
        <v>7473.01</v>
      </c>
      <c r="G31" s="356">
        <f t="shared" si="0"/>
        <v>81.01702081526453</v>
      </c>
    </row>
    <row r="32" spans="1:7" s="115" customFormat="1" ht="12">
      <c r="A32" s="312"/>
      <c r="B32" s="282"/>
      <c r="C32" s="282">
        <v>4110</v>
      </c>
      <c r="D32" s="281" t="s">
        <v>196</v>
      </c>
      <c r="E32" s="288">
        <v>20087</v>
      </c>
      <c r="F32" s="355">
        <v>8971.93</v>
      </c>
      <c r="G32" s="356">
        <f t="shared" si="0"/>
        <v>44.66535570269329</v>
      </c>
    </row>
    <row r="33" spans="1:7" s="115" customFormat="1" ht="12">
      <c r="A33" s="312"/>
      <c r="B33" s="282"/>
      <c r="C33" s="282">
        <v>4120</v>
      </c>
      <c r="D33" s="281" t="s">
        <v>197</v>
      </c>
      <c r="E33" s="288">
        <v>2725</v>
      </c>
      <c r="F33" s="355">
        <v>1217.11</v>
      </c>
      <c r="G33" s="356">
        <f t="shared" si="0"/>
        <v>44.6645871559633</v>
      </c>
    </row>
    <row r="34" spans="1:7" s="115" customFormat="1" ht="12">
      <c r="A34" s="312"/>
      <c r="B34" s="282"/>
      <c r="C34" s="282">
        <v>4170</v>
      </c>
      <c r="D34" s="281" t="s">
        <v>217</v>
      </c>
      <c r="E34" s="288">
        <v>7800</v>
      </c>
      <c r="F34" s="355">
        <v>3793.5</v>
      </c>
      <c r="G34" s="356">
        <f t="shared" si="0"/>
        <v>48.63461538461539</v>
      </c>
    </row>
    <row r="35" spans="1:7" s="115" customFormat="1" ht="12">
      <c r="A35" s="312"/>
      <c r="B35" s="282"/>
      <c r="C35" s="282">
        <v>4210</v>
      </c>
      <c r="D35" s="281" t="s">
        <v>198</v>
      </c>
      <c r="E35" s="288">
        <v>2200</v>
      </c>
      <c r="F35" s="355">
        <v>528.26</v>
      </c>
      <c r="G35" s="356">
        <f t="shared" si="0"/>
        <v>24.01181818181818</v>
      </c>
    </row>
    <row r="36" spans="1:7" s="115" customFormat="1" ht="12">
      <c r="A36" s="312"/>
      <c r="B36" s="282"/>
      <c r="C36" s="334">
        <v>4300</v>
      </c>
      <c r="D36" s="281" t="s">
        <v>189</v>
      </c>
      <c r="E36" s="288">
        <v>2800</v>
      </c>
      <c r="F36" s="355">
        <v>1604.05</v>
      </c>
      <c r="G36" s="356">
        <f t="shared" si="0"/>
        <v>57.2875</v>
      </c>
    </row>
    <row r="37" spans="1:7" s="115" customFormat="1" ht="12">
      <c r="A37" s="312"/>
      <c r="B37" s="282"/>
      <c r="C37" s="282">
        <v>4410</v>
      </c>
      <c r="D37" s="281" t="s">
        <v>205</v>
      </c>
      <c r="E37" s="288">
        <v>3621</v>
      </c>
      <c r="F37" s="355">
        <v>845.78</v>
      </c>
      <c r="G37" s="356">
        <f t="shared" si="0"/>
        <v>23.35763601215134</v>
      </c>
    </row>
    <row r="38" spans="1:7" s="115" customFormat="1" ht="12">
      <c r="A38" s="312"/>
      <c r="B38" s="282"/>
      <c r="C38" s="282">
        <v>4430</v>
      </c>
      <c r="D38" s="281" t="s">
        <v>206</v>
      </c>
      <c r="E38" s="288">
        <v>650</v>
      </c>
      <c r="F38" s="355">
        <v>307</v>
      </c>
      <c r="G38" s="356">
        <f t="shared" si="0"/>
        <v>47.23076923076923</v>
      </c>
    </row>
    <row r="39" spans="1:7" s="115" customFormat="1" ht="12">
      <c r="A39" s="312"/>
      <c r="B39" s="282"/>
      <c r="C39" s="282">
        <v>4440</v>
      </c>
      <c r="D39" s="281" t="s">
        <v>207</v>
      </c>
      <c r="E39" s="288">
        <v>2293</v>
      </c>
      <c r="F39" s="355">
        <v>1510</v>
      </c>
      <c r="G39" s="356">
        <f t="shared" si="0"/>
        <v>65.85259485390318</v>
      </c>
    </row>
    <row r="40" spans="1:7" s="115" customFormat="1" ht="12">
      <c r="A40" s="312"/>
      <c r="B40" s="287"/>
      <c r="C40" s="282">
        <v>4550</v>
      </c>
      <c r="D40" s="280" t="s">
        <v>309</v>
      </c>
      <c r="E40" s="288">
        <v>300</v>
      </c>
      <c r="F40" s="355">
        <v>0</v>
      </c>
      <c r="G40" s="356">
        <f t="shared" si="0"/>
        <v>0</v>
      </c>
    </row>
    <row r="41" spans="1:7" s="115" customFormat="1" ht="24">
      <c r="A41" s="312"/>
      <c r="B41" s="287"/>
      <c r="C41" s="282">
        <v>4700</v>
      </c>
      <c r="D41" s="280" t="s">
        <v>261</v>
      </c>
      <c r="E41" s="288">
        <v>300</v>
      </c>
      <c r="F41" s="355">
        <v>0</v>
      </c>
      <c r="G41" s="356">
        <f t="shared" si="0"/>
        <v>0</v>
      </c>
    </row>
    <row r="42" spans="1:7" s="115" customFormat="1" ht="24">
      <c r="A42" s="312"/>
      <c r="B42" s="287"/>
      <c r="C42" s="282">
        <v>4740</v>
      </c>
      <c r="D42" s="280" t="s">
        <v>310</v>
      </c>
      <c r="E42" s="288">
        <v>500</v>
      </c>
      <c r="F42" s="355">
        <v>122.85</v>
      </c>
      <c r="G42" s="356">
        <f t="shared" si="0"/>
        <v>24.57</v>
      </c>
    </row>
    <row r="43" spans="1:7" s="115" customFormat="1" ht="11.25" customHeight="1">
      <c r="A43" s="312"/>
      <c r="B43" s="287"/>
      <c r="C43" s="282">
        <v>4750</v>
      </c>
      <c r="D43" s="280" t="s">
        <v>212</v>
      </c>
      <c r="E43" s="288">
        <v>300</v>
      </c>
      <c r="F43" s="355">
        <v>225</v>
      </c>
      <c r="G43" s="356">
        <f t="shared" si="0"/>
        <v>75</v>
      </c>
    </row>
    <row r="44" spans="1:7" s="115" customFormat="1" ht="12">
      <c r="A44" s="312"/>
      <c r="B44" s="287"/>
      <c r="C44" s="340">
        <v>6060</v>
      </c>
      <c r="D44" s="283" t="s">
        <v>220</v>
      </c>
      <c r="E44" s="311">
        <v>4000</v>
      </c>
      <c r="F44" s="355">
        <v>0</v>
      </c>
      <c r="G44" s="356">
        <f t="shared" si="0"/>
        <v>0</v>
      </c>
    </row>
    <row r="45" spans="1:7" s="118" customFormat="1" ht="15">
      <c r="A45" s="295">
        <v>750</v>
      </c>
      <c r="B45" s="327"/>
      <c r="C45" s="327"/>
      <c r="D45" s="268" t="s">
        <v>7</v>
      </c>
      <c r="E45" s="299">
        <f>E46+E56</f>
        <v>113729</v>
      </c>
      <c r="F45" s="344">
        <f>F46+F56</f>
        <v>71135.42</v>
      </c>
      <c r="G45" s="345">
        <f t="shared" si="0"/>
        <v>62.54818032340036</v>
      </c>
    </row>
    <row r="46" spans="1:7" s="113" customFormat="1" ht="12.75">
      <c r="A46" s="318"/>
      <c r="B46" s="333">
        <v>75011</v>
      </c>
      <c r="C46" s="329"/>
      <c r="D46" s="269" t="s">
        <v>68</v>
      </c>
      <c r="E46" s="301">
        <f>E47+E48+E49+E50+E51+E52+E53+E54+E55</f>
        <v>92229</v>
      </c>
      <c r="F46" s="346">
        <f>SUM(F47:F55)</f>
        <v>49635.42</v>
      </c>
      <c r="G46" s="347">
        <f t="shared" si="0"/>
        <v>53.817584490778394</v>
      </c>
    </row>
    <row r="47" spans="1:7" s="115" customFormat="1" ht="12">
      <c r="A47" s="308"/>
      <c r="B47" s="332"/>
      <c r="C47" s="332">
        <v>4010</v>
      </c>
      <c r="D47" s="277" t="s">
        <v>194</v>
      </c>
      <c r="E47" s="289">
        <v>64000</v>
      </c>
      <c r="F47" s="355">
        <v>34750</v>
      </c>
      <c r="G47" s="356">
        <f t="shared" si="0"/>
        <v>54.296875</v>
      </c>
    </row>
    <row r="48" spans="1:7" s="115" customFormat="1" ht="12">
      <c r="A48" s="308"/>
      <c r="B48" s="282"/>
      <c r="C48" s="282">
        <v>4040</v>
      </c>
      <c r="D48" s="280" t="s">
        <v>195</v>
      </c>
      <c r="E48" s="288">
        <v>5350</v>
      </c>
      <c r="F48" s="355">
        <v>5350</v>
      </c>
      <c r="G48" s="356">
        <f t="shared" si="0"/>
        <v>100</v>
      </c>
    </row>
    <row r="49" spans="1:7" s="115" customFormat="1" ht="12">
      <c r="A49" s="308"/>
      <c r="B49" s="282"/>
      <c r="C49" s="334">
        <v>4110</v>
      </c>
      <c r="D49" s="277" t="s">
        <v>196</v>
      </c>
      <c r="E49" s="289">
        <v>11900</v>
      </c>
      <c r="F49" s="355">
        <v>5900</v>
      </c>
      <c r="G49" s="356">
        <f t="shared" si="0"/>
        <v>49.57983193277311</v>
      </c>
    </row>
    <row r="50" spans="1:11" s="115" customFormat="1" ht="12">
      <c r="A50" s="312"/>
      <c r="B50" s="334"/>
      <c r="C50" s="334">
        <v>4120</v>
      </c>
      <c r="D50" s="277" t="s">
        <v>197</v>
      </c>
      <c r="E50" s="289">
        <v>1700</v>
      </c>
      <c r="F50" s="355">
        <v>810</v>
      </c>
      <c r="G50" s="356">
        <f t="shared" si="0"/>
        <v>47.647058823529406</v>
      </c>
      <c r="K50" s="255"/>
    </row>
    <row r="51" spans="1:7" s="115" customFormat="1" ht="12">
      <c r="A51" s="312"/>
      <c r="B51" s="334"/>
      <c r="C51" s="282">
        <v>4210</v>
      </c>
      <c r="D51" s="280" t="s">
        <v>198</v>
      </c>
      <c r="E51" s="289">
        <v>2184</v>
      </c>
      <c r="F51" s="355">
        <v>735.32</v>
      </c>
      <c r="G51" s="356">
        <f t="shared" si="0"/>
        <v>33.668498168498175</v>
      </c>
    </row>
    <row r="52" spans="1:7" s="115" customFormat="1" ht="12">
      <c r="A52" s="312"/>
      <c r="B52" s="334"/>
      <c r="C52" s="334">
        <v>4260</v>
      </c>
      <c r="D52" s="277" t="s">
        <v>199</v>
      </c>
      <c r="E52" s="288">
        <v>2000</v>
      </c>
      <c r="F52" s="355">
        <v>1000</v>
      </c>
      <c r="G52" s="356">
        <f t="shared" si="0"/>
        <v>50</v>
      </c>
    </row>
    <row r="53" spans="1:7" s="115" customFormat="1" ht="12">
      <c r="A53" s="302"/>
      <c r="B53" s="330"/>
      <c r="C53" s="330">
        <v>4300</v>
      </c>
      <c r="D53" s="278" t="s">
        <v>189</v>
      </c>
      <c r="E53" s="314">
        <v>2000</v>
      </c>
      <c r="F53" s="398">
        <v>836.6</v>
      </c>
      <c r="G53" s="399">
        <f t="shared" si="0"/>
        <v>41.83</v>
      </c>
    </row>
    <row r="54" spans="1:7" s="115" customFormat="1" ht="12">
      <c r="A54" s="304"/>
      <c r="B54" s="400"/>
      <c r="C54" s="400">
        <v>4410</v>
      </c>
      <c r="D54" s="401" t="s">
        <v>205</v>
      </c>
      <c r="E54" s="316">
        <v>800</v>
      </c>
      <c r="F54" s="402">
        <v>253.5</v>
      </c>
      <c r="G54" s="358">
        <f t="shared" si="0"/>
        <v>31.6875</v>
      </c>
    </row>
    <row r="55" spans="1:7" s="115" customFormat="1" ht="12">
      <c r="A55" s="312"/>
      <c r="B55" s="334"/>
      <c r="C55" s="334">
        <v>4440</v>
      </c>
      <c r="D55" s="277" t="s">
        <v>207</v>
      </c>
      <c r="E55" s="289">
        <v>2295</v>
      </c>
      <c r="F55" s="355">
        <v>0</v>
      </c>
      <c r="G55" s="356">
        <f t="shared" si="0"/>
        <v>0</v>
      </c>
    </row>
    <row r="56" spans="1:7" s="113" customFormat="1" ht="12.75">
      <c r="A56" s="313"/>
      <c r="B56" s="333">
        <v>75045</v>
      </c>
      <c r="C56" s="333"/>
      <c r="D56" s="271" t="s">
        <v>75</v>
      </c>
      <c r="E56" s="305">
        <f>E57+E58+E59+E60+E61+E62</f>
        <v>21500</v>
      </c>
      <c r="F56" s="346">
        <f>SUM(F57:F62)</f>
        <v>21500</v>
      </c>
      <c r="G56" s="349">
        <f t="shared" si="0"/>
        <v>100</v>
      </c>
    </row>
    <row r="57" spans="1:7" s="115" customFormat="1" ht="12">
      <c r="A57" s="308"/>
      <c r="B57" s="335"/>
      <c r="C57" s="335">
        <v>4110</v>
      </c>
      <c r="D57" s="275" t="s">
        <v>196</v>
      </c>
      <c r="E57" s="309">
        <v>1016</v>
      </c>
      <c r="F57" s="355">
        <v>1015.92</v>
      </c>
      <c r="G57" s="356">
        <f t="shared" si="0"/>
        <v>99.99212598425197</v>
      </c>
    </row>
    <row r="58" spans="1:7" s="115" customFormat="1" ht="12">
      <c r="A58" s="308"/>
      <c r="B58" s="287"/>
      <c r="C58" s="287">
        <v>4120</v>
      </c>
      <c r="D58" s="284" t="s">
        <v>197</v>
      </c>
      <c r="E58" s="288">
        <v>147</v>
      </c>
      <c r="F58" s="355">
        <v>147</v>
      </c>
      <c r="G58" s="356">
        <f t="shared" si="0"/>
        <v>100</v>
      </c>
    </row>
    <row r="59" spans="1:7" s="115" customFormat="1" ht="12">
      <c r="A59" s="308"/>
      <c r="B59" s="287"/>
      <c r="C59" s="287">
        <v>4170</v>
      </c>
      <c r="D59" s="284" t="s">
        <v>217</v>
      </c>
      <c r="E59" s="288">
        <v>14945</v>
      </c>
      <c r="F59" s="355">
        <v>14945</v>
      </c>
      <c r="G59" s="356">
        <f t="shared" si="0"/>
        <v>100</v>
      </c>
    </row>
    <row r="60" spans="1:7" s="115" customFormat="1" ht="12">
      <c r="A60" s="308"/>
      <c r="B60" s="287"/>
      <c r="C60" s="287">
        <v>4210</v>
      </c>
      <c r="D60" s="284" t="s">
        <v>198</v>
      </c>
      <c r="E60" s="288">
        <v>958</v>
      </c>
      <c r="F60" s="355">
        <v>957.67</v>
      </c>
      <c r="G60" s="356">
        <f t="shared" si="0"/>
        <v>99.96555323590813</v>
      </c>
    </row>
    <row r="61" spans="1:7" s="115" customFormat="1" ht="12">
      <c r="A61" s="308"/>
      <c r="B61" s="287"/>
      <c r="C61" s="287">
        <v>4300</v>
      </c>
      <c r="D61" s="284" t="s">
        <v>189</v>
      </c>
      <c r="E61" s="288">
        <v>4359</v>
      </c>
      <c r="F61" s="355">
        <v>4359.21</v>
      </c>
      <c r="G61" s="356">
        <f t="shared" si="0"/>
        <v>100.00481761871988</v>
      </c>
    </row>
    <row r="62" spans="1:7" ht="12.75">
      <c r="A62" s="310"/>
      <c r="B62" s="336"/>
      <c r="C62" s="336">
        <v>4410</v>
      </c>
      <c r="D62" s="276" t="s">
        <v>205</v>
      </c>
      <c r="E62" s="311">
        <v>75</v>
      </c>
      <c r="F62" s="350">
        <v>75.2</v>
      </c>
      <c r="G62" s="356">
        <f t="shared" si="0"/>
        <v>100.26666666666667</v>
      </c>
    </row>
    <row r="63" spans="1:7" s="118" customFormat="1" ht="28.5">
      <c r="A63" s="359">
        <v>754</v>
      </c>
      <c r="B63" s="357"/>
      <c r="C63" s="357"/>
      <c r="D63" s="273" t="s">
        <v>8</v>
      </c>
      <c r="E63" s="285">
        <f>E64+E94</f>
        <v>3016114</v>
      </c>
      <c r="F63" s="344">
        <f>F64+F94</f>
        <v>1540926.9200000002</v>
      </c>
      <c r="G63" s="345">
        <f t="shared" si="0"/>
        <v>51.089810265792345</v>
      </c>
    </row>
    <row r="64" spans="1:7" s="113" customFormat="1" ht="12.75">
      <c r="A64" s="313"/>
      <c r="B64" s="331">
        <v>75411</v>
      </c>
      <c r="C64" s="331"/>
      <c r="D64" s="286" t="s">
        <v>230</v>
      </c>
      <c r="E64" s="317">
        <f>E65+E66+E67+E68+E69+E70+E71+E72+E73+E74+E75+E76+E77+E78+E79+E80+E81+E82+E83+E84+E85+E86+E87+E88+E89+E90+E91+E92+E93</f>
        <v>3015714</v>
      </c>
      <c r="F64" s="346">
        <f>SUM(F65:F93)</f>
        <v>1540726.9100000001</v>
      </c>
      <c r="G64" s="347">
        <f t="shared" si="0"/>
        <v>51.089954485073854</v>
      </c>
    </row>
    <row r="65" spans="1:7" s="115" customFormat="1" ht="13.5" customHeight="1">
      <c r="A65" s="308"/>
      <c r="B65" s="335"/>
      <c r="C65" s="335">
        <v>3020</v>
      </c>
      <c r="D65" s="275" t="s">
        <v>231</v>
      </c>
      <c r="E65" s="309">
        <v>4000</v>
      </c>
      <c r="F65" s="355">
        <v>273</v>
      </c>
      <c r="G65" s="356">
        <f t="shared" si="0"/>
        <v>6.825</v>
      </c>
    </row>
    <row r="66" spans="1:7" s="115" customFormat="1" ht="24">
      <c r="A66" s="308"/>
      <c r="B66" s="287"/>
      <c r="C66" s="287">
        <v>3070</v>
      </c>
      <c r="D66" s="284" t="s">
        <v>232</v>
      </c>
      <c r="E66" s="288">
        <v>160000</v>
      </c>
      <c r="F66" s="355">
        <v>62351.05</v>
      </c>
      <c r="G66" s="356">
        <f t="shared" si="0"/>
        <v>38.96940625</v>
      </c>
    </row>
    <row r="67" spans="1:7" s="115" customFormat="1" ht="11.25" customHeight="1">
      <c r="A67" s="308"/>
      <c r="B67" s="287"/>
      <c r="C67" s="287">
        <v>4020</v>
      </c>
      <c r="D67" s="284" t="s">
        <v>216</v>
      </c>
      <c r="E67" s="288">
        <v>21953</v>
      </c>
      <c r="F67" s="355">
        <v>4683.44</v>
      </c>
      <c r="G67" s="356">
        <f t="shared" si="0"/>
        <v>21.333940691477245</v>
      </c>
    </row>
    <row r="68" spans="1:7" s="115" customFormat="1" ht="12">
      <c r="A68" s="308"/>
      <c r="B68" s="287"/>
      <c r="C68" s="287">
        <v>4040</v>
      </c>
      <c r="D68" s="284" t="s">
        <v>195</v>
      </c>
      <c r="E68" s="288">
        <v>923</v>
      </c>
      <c r="F68" s="355">
        <v>923.19</v>
      </c>
      <c r="G68" s="356">
        <f t="shared" si="0"/>
        <v>100.02058504875406</v>
      </c>
    </row>
    <row r="69" spans="1:7" s="115" customFormat="1" ht="24">
      <c r="A69" s="308"/>
      <c r="B69" s="287"/>
      <c r="C69" s="287">
        <v>4050</v>
      </c>
      <c r="D69" s="284" t="s">
        <v>233</v>
      </c>
      <c r="E69" s="288">
        <v>1964970</v>
      </c>
      <c r="F69" s="355">
        <v>913600.03</v>
      </c>
      <c r="G69" s="356">
        <f t="shared" si="0"/>
        <v>46.49435004096755</v>
      </c>
    </row>
    <row r="70" spans="1:7" s="115" customFormat="1" ht="24">
      <c r="A70" s="308"/>
      <c r="B70" s="287"/>
      <c r="C70" s="287">
        <v>4060</v>
      </c>
      <c r="D70" s="284" t="s">
        <v>234</v>
      </c>
      <c r="E70" s="288">
        <v>106640</v>
      </c>
      <c r="F70" s="355">
        <v>96707.89</v>
      </c>
      <c r="G70" s="356">
        <f t="shared" si="0"/>
        <v>90.68631845461366</v>
      </c>
    </row>
    <row r="71" spans="1:7" s="115" customFormat="1" ht="24">
      <c r="A71" s="308"/>
      <c r="B71" s="287"/>
      <c r="C71" s="287">
        <v>4070</v>
      </c>
      <c r="D71" s="284" t="s">
        <v>311</v>
      </c>
      <c r="E71" s="288">
        <v>152860</v>
      </c>
      <c r="F71" s="355">
        <v>143276.51</v>
      </c>
      <c r="G71" s="356">
        <f t="shared" si="0"/>
        <v>93.7305442888918</v>
      </c>
    </row>
    <row r="72" spans="1:7" s="115" customFormat="1" ht="23.25" customHeight="1">
      <c r="A72" s="308"/>
      <c r="B72" s="287"/>
      <c r="C72" s="287">
        <v>4080</v>
      </c>
      <c r="D72" s="284" t="s">
        <v>312</v>
      </c>
      <c r="E72" s="288">
        <v>169868</v>
      </c>
      <c r="F72" s="355">
        <v>93317.72</v>
      </c>
      <c r="G72" s="356">
        <f t="shared" si="0"/>
        <v>54.93543221795747</v>
      </c>
    </row>
    <row r="73" spans="1:7" s="115" customFormat="1" ht="12">
      <c r="A73" s="308"/>
      <c r="B73" s="287"/>
      <c r="C73" s="287">
        <v>4110</v>
      </c>
      <c r="D73" s="284" t="s">
        <v>196</v>
      </c>
      <c r="E73" s="288">
        <v>3942</v>
      </c>
      <c r="F73" s="355">
        <v>807.33</v>
      </c>
      <c r="G73" s="356">
        <f t="shared" si="0"/>
        <v>20.48021308980213</v>
      </c>
    </row>
    <row r="74" spans="1:7" s="115" customFormat="1" ht="12">
      <c r="A74" s="308"/>
      <c r="B74" s="287"/>
      <c r="C74" s="287">
        <v>4120</v>
      </c>
      <c r="D74" s="284" t="s">
        <v>197</v>
      </c>
      <c r="E74" s="288">
        <v>560</v>
      </c>
      <c r="F74" s="355">
        <v>109.52</v>
      </c>
      <c r="G74" s="356">
        <f t="shared" si="0"/>
        <v>19.557142857142857</v>
      </c>
    </row>
    <row r="75" spans="1:7" s="115" customFormat="1" ht="12">
      <c r="A75" s="308"/>
      <c r="B75" s="287"/>
      <c r="C75" s="287">
        <v>4170</v>
      </c>
      <c r="D75" s="284" t="s">
        <v>217</v>
      </c>
      <c r="E75" s="288">
        <v>2000</v>
      </c>
      <c r="F75" s="355">
        <v>2000</v>
      </c>
      <c r="G75" s="356">
        <f t="shared" si="0"/>
        <v>100</v>
      </c>
    </row>
    <row r="76" spans="1:7" s="115" customFormat="1" ht="24">
      <c r="A76" s="308"/>
      <c r="B76" s="287"/>
      <c r="C76" s="287">
        <v>4180</v>
      </c>
      <c r="D76" s="284" t="s">
        <v>237</v>
      </c>
      <c r="E76" s="288">
        <v>133000</v>
      </c>
      <c r="F76" s="355">
        <v>108478.04</v>
      </c>
      <c r="G76" s="356">
        <f t="shared" si="0"/>
        <v>81.56243609022556</v>
      </c>
    </row>
    <row r="77" spans="1:7" s="115" customFormat="1" ht="12">
      <c r="A77" s="308"/>
      <c r="B77" s="287"/>
      <c r="C77" s="287">
        <v>4210</v>
      </c>
      <c r="D77" s="284" t="s">
        <v>198</v>
      </c>
      <c r="E77" s="288">
        <v>87416</v>
      </c>
      <c r="F77" s="355">
        <v>51366.65</v>
      </c>
      <c r="G77" s="356">
        <f aca="true" t="shared" si="1" ref="G77:G134">F77/E77*100</f>
        <v>58.761153564564836</v>
      </c>
    </row>
    <row r="78" spans="1:7" s="115" customFormat="1" ht="12">
      <c r="A78" s="308"/>
      <c r="B78" s="287"/>
      <c r="C78" s="287">
        <v>4230</v>
      </c>
      <c r="D78" s="284" t="s">
        <v>238</v>
      </c>
      <c r="E78" s="288">
        <v>3000</v>
      </c>
      <c r="F78" s="355">
        <v>30</v>
      </c>
      <c r="G78" s="356">
        <f t="shared" si="1"/>
        <v>1</v>
      </c>
    </row>
    <row r="79" spans="1:7" s="115" customFormat="1" ht="12">
      <c r="A79" s="308"/>
      <c r="B79" s="287"/>
      <c r="C79" s="287">
        <v>4260</v>
      </c>
      <c r="D79" s="284" t="s">
        <v>199</v>
      </c>
      <c r="E79" s="288">
        <v>75000</v>
      </c>
      <c r="F79" s="355">
        <v>19999.95</v>
      </c>
      <c r="G79" s="356">
        <f t="shared" si="1"/>
        <v>26.666600000000003</v>
      </c>
    </row>
    <row r="80" spans="1:7" s="115" customFormat="1" ht="12">
      <c r="A80" s="308"/>
      <c r="B80" s="287"/>
      <c r="C80" s="287">
        <v>4270</v>
      </c>
      <c r="D80" s="284" t="s">
        <v>200</v>
      </c>
      <c r="E80" s="288">
        <v>20000</v>
      </c>
      <c r="F80" s="355">
        <v>4338.06</v>
      </c>
      <c r="G80" s="356">
        <f t="shared" si="1"/>
        <v>21.6903</v>
      </c>
    </row>
    <row r="81" spans="1:7" s="115" customFormat="1" ht="12">
      <c r="A81" s="308"/>
      <c r="B81" s="287"/>
      <c r="C81" s="287">
        <v>4280</v>
      </c>
      <c r="D81" s="284" t="s">
        <v>201</v>
      </c>
      <c r="E81" s="288">
        <v>15000</v>
      </c>
      <c r="F81" s="355">
        <v>4370</v>
      </c>
      <c r="G81" s="356">
        <f t="shared" si="1"/>
        <v>29.133333333333333</v>
      </c>
    </row>
    <row r="82" spans="1:7" s="115" customFormat="1" ht="12">
      <c r="A82" s="308"/>
      <c r="B82" s="287"/>
      <c r="C82" s="287">
        <v>4300</v>
      </c>
      <c r="D82" s="284" t="s">
        <v>189</v>
      </c>
      <c r="E82" s="288">
        <v>16000</v>
      </c>
      <c r="F82" s="355">
        <v>9541.75</v>
      </c>
      <c r="G82" s="356">
        <f t="shared" si="1"/>
        <v>59.635937500000004</v>
      </c>
    </row>
    <row r="83" spans="1:7" s="115" customFormat="1" ht="12">
      <c r="A83" s="308"/>
      <c r="B83" s="287"/>
      <c r="C83" s="287">
        <v>4350</v>
      </c>
      <c r="D83" s="284" t="s">
        <v>249</v>
      </c>
      <c r="E83" s="288">
        <v>6000</v>
      </c>
      <c r="F83" s="355">
        <v>2181.58</v>
      </c>
      <c r="G83" s="356">
        <f t="shared" si="1"/>
        <v>36.35966666666667</v>
      </c>
    </row>
    <row r="84" spans="1:7" s="115" customFormat="1" ht="24">
      <c r="A84" s="308"/>
      <c r="B84" s="287"/>
      <c r="C84" s="287">
        <v>4360</v>
      </c>
      <c r="D84" s="284" t="s">
        <v>203</v>
      </c>
      <c r="E84" s="288">
        <v>3600</v>
      </c>
      <c r="F84" s="355">
        <v>2015.23</v>
      </c>
      <c r="G84" s="356">
        <f t="shared" si="1"/>
        <v>55.97861111111111</v>
      </c>
    </row>
    <row r="85" spans="1:7" s="115" customFormat="1" ht="24">
      <c r="A85" s="308"/>
      <c r="B85" s="287"/>
      <c r="C85" s="287">
        <v>4370</v>
      </c>
      <c r="D85" s="284" t="s">
        <v>204</v>
      </c>
      <c r="E85" s="288">
        <v>19500</v>
      </c>
      <c r="F85" s="355">
        <v>7542.43</v>
      </c>
      <c r="G85" s="356">
        <f t="shared" si="1"/>
        <v>38.67912820512821</v>
      </c>
    </row>
    <row r="86" spans="1:7" s="115" customFormat="1" ht="12">
      <c r="A86" s="308"/>
      <c r="B86" s="287"/>
      <c r="C86" s="287">
        <v>4410</v>
      </c>
      <c r="D86" s="284" t="s">
        <v>205</v>
      </c>
      <c r="E86" s="288">
        <v>3000</v>
      </c>
      <c r="F86" s="355">
        <v>786.5</v>
      </c>
      <c r="G86" s="356">
        <f t="shared" si="1"/>
        <v>26.216666666666665</v>
      </c>
    </row>
    <row r="87" spans="1:7" s="115" customFormat="1" ht="12">
      <c r="A87" s="308"/>
      <c r="B87" s="287"/>
      <c r="C87" s="287">
        <v>4430</v>
      </c>
      <c r="D87" s="284" t="s">
        <v>206</v>
      </c>
      <c r="E87" s="288">
        <v>1454</v>
      </c>
      <c r="F87" s="355">
        <v>723</v>
      </c>
      <c r="G87" s="356">
        <f t="shared" si="1"/>
        <v>49.72489683631362</v>
      </c>
    </row>
    <row r="88" spans="1:7" s="115" customFormat="1" ht="12">
      <c r="A88" s="308"/>
      <c r="B88" s="287"/>
      <c r="C88" s="287">
        <v>4440</v>
      </c>
      <c r="D88" s="284" t="s">
        <v>207</v>
      </c>
      <c r="E88" s="288">
        <v>764</v>
      </c>
      <c r="F88" s="355">
        <v>604</v>
      </c>
      <c r="G88" s="356">
        <f t="shared" si="1"/>
        <v>79.05759162303664</v>
      </c>
    </row>
    <row r="89" spans="1:7" s="115" customFormat="1" ht="12">
      <c r="A89" s="308"/>
      <c r="B89" s="287"/>
      <c r="C89" s="287">
        <v>4480</v>
      </c>
      <c r="D89" s="284" t="s">
        <v>208</v>
      </c>
      <c r="E89" s="288">
        <v>4430</v>
      </c>
      <c r="F89" s="355">
        <v>2280</v>
      </c>
      <c r="G89" s="356">
        <f t="shared" si="1"/>
        <v>51.46726862302483</v>
      </c>
    </row>
    <row r="90" spans="1:7" s="115" customFormat="1" ht="24">
      <c r="A90" s="308"/>
      <c r="B90" s="287"/>
      <c r="C90" s="287">
        <v>4500</v>
      </c>
      <c r="D90" s="284" t="s">
        <v>209</v>
      </c>
      <c r="E90" s="288">
        <v>834</v>
      </c>
      <c r="F90" s="355">
        <v>834</v>
      </c>
      <c r="G90" s="356">
        <f t="shared" si="1"/>
        <v>100</v>
      </c>
    </row>
    <row r="91" spans="1:7" s="115" customFormat="1" ht="24">
      <c r="A91" s="308"/>
      <c r="B91" s="287"/>
      <c r="C91" s="287">
        <v>4700</v>
      </c>
      <c r="D91" s="280" t="s">
        <v>261</v>
      </c>
      <c r="E91" s="289">
        <v>10000</v>
      </c>
      <c r="F91" s="355">
        <v>4024</v>
      </c>
      <c r="G91" s="356">
        <f t="shared" si="1"/>
        <v>40.239999999999995</v>
      </c>
    </row>
    <row r="92" spans="1:7" s="115" customFormat="1" ht="24">
      <c r="A92" s="308"/>
      <c r="B92" s="287"/>
      <c r="C92" s="287">
        <v>4740</v>
      </c>
      <c r="D92" s="280" t="s">
        <v>310</v>
      </c>
      <c r="E92" s="289">
        <v>3000</v>
      </c>
      <c r="F92" s="355">
        <v>644.71</v>
      </c>
      <c r="G92" s="356">
        <f t="shared" si="1"/>
        <v>21.490333333333332</v>
      </c>
    </row>
    <row r="93" spans="1:7" s="115" customFormat="1" ht="11.25" customHeight="1">
      <c r="A93" s="308"/>
      <c r="B93" s="287"/>
      <c r="C93" s="287">
        <v>4750</v>
      </c>
      <c r="D93" s="280" t="s">
        <v>212</v>
      </c>
      <c r="E93" s="289">
        <v>26000</v>
      </c>
      <c r="F93" s="355">
        <v>2917.33</v>
      </c>
      <c r="G93" s="356">
        <f t="shared" si="1"/>
        <v>11.2205</v>
      </c>
    </row>
    <row r="94" spans="1:7" ht="12.75">
      <c r="A94" s="312"/>
      <c r="B94" s="337">
        <v>75414</v>
      </c>
      <c r="C94" s="405"/>
      <c r="D94" s="272" t="s">
        <v>80</v>
      </c>
      <c r="E94" s="319">
        <v>400</v>
      </c>
      <c r="F94" s="346">
        <f>F95</f>
        <v>200.01</v>
      </c>
      <c r="G94" s="349">
        <f t="shared" si="1"/>
        <v>50.0025</v>
      </c>
    </row>
    <row r="95" spans="1:7" ht="12.75">
      <c r="A95" s="312"/>
      <c r="B95" s="336"/>
      <c r="C95" s="405">
        <v>4300</v>
      </c>
      <c r="D95" s="283" t="s">
        <v>189</v>
      </c>
      <c r="E95" s="314">
        <v>400</v>
      </c>
      <c r="F95" s="346">
        <v>200.01</v>
      </c>
      <c r="G95" s="349">
        <f t="shared" si="1"/>
        <v>50.0025</v>
      </c>
    </row>
    <row r="96" spans="1:7" s="118" customFormat="1" ht="15">
      <c r="A96" s="295">
        <v>851</v>
      </c>
      <c r="B96" s="357"/>
      <c r="C96" s="357"/>
      <c r="D96" s="273" t="s">
        <v>10</v>
      </c>
      <c r="E96" s="285">
        <f>E97</f>
        <v>988000</v>
      </c>
      <c r="F96" s="344">
        <f>F97</f>
        <v>406884.52</v>
      </c>
      <c r="G96" s="345">
        <f t="shared" si="1"/>
        <v>41.18264372469636</v>
      </c>
    </row>
    <row r="97" spans="1:7" s="113" customFormat="1" ht="38.25">
      <c r="A97" s="313"/>
      <c r="B97" s="290">
        <v>85156</v>
      </c>
      <c r="C97" s="290"/>
      <c r="D97" s="294" t="s">
        <v>269</v>
      </c>
      <c r="E97" s="320">
        <f>E98</f>
        <v>988000</v>
      </c>
      <c r="F97" s="346">
        <f>F98</f>
        <v>406884.52</v>
      </c>
      <c r="G97" s="347">
        <f t="shared" si="1"/>
        <v>41.18264372469636</v>
      </c>
    </row>
    <row r="98" spans="1:7" s="115" customFormat="1" ht="12">
      <c r="A98" s="302"/>
      <c r="B98" s="337"/>
      <c r="C98" s="337">
        <v>4130</v>
      </c>
      <c r="D98" s="272" t="s">
        <v>270</v>
      </c>
      <c r="E98" s="321">
        <v>988000</v>
      </c>
      <c r="F98" s="348">
        <v>406884.52</v>
      </c>
      <c r="G98" s="349">
        <f t="shared" si="1"/>
        <v>41.18264372469636</v>
      </c>
    </row>
    <row r="99" spans="1:7" s="118" customFormat="1" ht="15">
      <c r="A99" s="295">
        <v>852</v>
      </c>
      <c r="B99" s="338"/>
      <c r="C99" s="338"/>
      <c r="D99" s="268" t="s">
        <v>272</v>
      </c>
      <c r="E99" s="303">
        <f>E100</f>
        <v>306000</v>
      </c>
      <c r="F99" s="344">
        <f>F100</f>
        <v>98168.31999999999</v>
      </c>
      <c r="G99" s="345">
        <f t="shared" si="1"/>
        <v>32.08115032679738</v>
      </c>
    </row>
    <row r="100" spans="1:7" ht="12.75">
      <c r="A100" s="312"/>
      <c r="B100" s="331">
        <v>85203</v>
      </c>
      <c r="C100" s="331"/>
      <c r="D100" s="286" t="s">
        <v>313</v>
      </c>
      <c r="E100" s="317">
        <f>E101+E102+E103+E104+E105+E106+E107+E108+E109+E110+E111+E112+E113+E114+E115+E116+E117+E118+E119+E120+E121</f>
        <v>306000</v>
      </c>
      <c r="F100" s="346">
        <f>SUM(F101:F121)</f>
        <v>98168.31999999999</v>
      </c>
      <c r="G100" s="349">
        <f t="shared" si="1"/>
        <v>32.08115032679738</v>
      </c>
    </row>
    <row r="101" spans="1:7" s="115" customFormat="1" ht="12">
      <c r="A101" s="308"/>
      <c r="B101" s="335"/>
      <c r="C101" s="335">
        <v>3020</v>
      </c>
      <c r="D101" s="275" t="s">
        <v>277</v>
      </c>
      <c r="E101" s="309">
        <v>600</v>
      </c>
      <c r="F101" s="355">
        <v>0</v>
      </c>
      <c r="G101" s="356">
        <f t="shared" si="1"/>
        <v>0</v>
      </c>
    </row>
    <row r="102" spans="1:7" s="115" customFormat="1" ht="12">
      <c r="A102" s="308"/>
      <c r="B102" s="287"/>
      <c r="C102" s="287">
        <v>4010</v>
      </c>
      <c r="D102" s="284" t="s">
        <v>194</v>
      </c>
      <c r="E102" s="288">
        <v>101100</v>
      </c>
      <c r="F102" s="355">
        <v>45537.36</v>
      </c>
      <c r="G102" s="356">
        <f t="shared" si="1"/>
        <v>45.04189910979228</v>
      </c>
    </row>
    <row r="103" spans="1:7" s="115" customFormat="1" ht="12">
      <c r="A103" s="308"/>
      <c r="B103" s="287"/>
      <c r="C103" s="287">
        <v>4110</v>
      </c>
      <c r="D103" s="284" t="s">
        <v>196</v>
      </c>
      <c r="E103" s="288">
        <v>17632</v>
      </c>
      <c r="F103" s="355">
        <v>6980.5</v>
      </c>
      <c r="G103" s="356">
        <f t="shared" si="1"/>
        <v>39.589950090744104</v>
      </c>
    </row>
    <row r="104" spans="1:7" s="115" customFormat="1" ht="12">
      <c r="A104" s="308"/>
      <c r="B104" s="287"/>
      <c r="C104" s="287">
        <v>4120</v>
      </c>
      <c r="D104" s="284" t="s">
        <v>197</v>
      </c>
      <c r="E104" s="288">
        <v>2477</v>
      </c>
      <c r="F104" s="355">
        <v>946.98</v>
      </c>
      <c r="G104" s="356">
        <f t="shared" si="1"/>
        <v>38.23092450545014</v>
      </c>
    </row>
    <row r="105" spans="1:7" s="115" customFormat="1" ht="12">
      <c r="A105" s="308"/>
      <c r="B105" s="287"/>
      <c r="C105" s="287">
        <v>4170</v>
      </c>
      <c r="D105" s="284" t="s">
        <v>217</v>
      </c>
      <c r="E105" s="288">
        <v>32400</v>
      </c>
      <c r="F105" s="355">
        <v>8717</v>
      </c>
      <c r="G105" s="356">
        <f t="shared" si="1"/>
        <v>26.904320987654323</v>
      </c>
    </row>
    <row r="106" spans="1:7" s="115" customFormat="1" ht="12">
      <c r="A106" s="308"/>
      <c r="B106" s="287"/>
      <c r="C106" s="287">
        <v>4210</v>
      </c>
      <c r="D106" s="284" t="s">
        <v>198</v>
      </c>
      <c r="E106" s="288">
        <v>40800</v>
      </c>
      <c r="F106" s="355">
        <v>16044.77</v>
      </c>
      <c r="G106" s="356">
        <f t="shared" si="1"/>
        <v>39.32541666666667</v>
      </c>
    </row>
    <row r="107" spans="1:7" s="115" customFormat="1" ht="12">
      <c r="A107" s="308"/>
      <c r="B107" s="287"/>
      <c r="C107" s="287">
        <v>4220</v>
      </c>
      <c r="D107" s="284" t="s">
        <v>282</v>
      </c>
      <c r="E107" s="288">
        <v>27487</v>
      </c>
      <c r="F107" s="355">
        <v>4666.04</v>
      </c>
      <c r="G107" s="356">
        <f t="shared" si="1"/>
        <v>16.97544293666097</v>
      </c>
    </row>
    <row r="108" spans="1:7" s="115" customFormat="1" ht="12">
      <c r="A108" s="308"/>
      <c r="B108" s="287"/>
      <c r="C108" s="287">
        <v>4230</v>
      </c>
      <c r="D108" s="284" t="s">
        <v>283</v>
      </c>
      <c r="E108" s="288">
        <v>1200</v>
      </c>
      <c r="F108" s="355">
        <v>125.5</v>
      </c>
      <c r="G108" s="356">
        <f t="shared" si="1"/>
        <v>10.458333333333334</v>
      </c>
    </row>
    <row r="109" spans="1:7" s="115" customFormat="1" ht="12">
      <c r="A109" s="308"/>
      <c r="B109" s="287"/>
      <c r="C109" s="287">
        <v>4240</v>
      </c>
      <c r="D109" s="284" t="s">
        <v>259</v>
      </c>
      <c r="E109" s="288">
        <v>1500</v>
      </c>
      <c r="F109" s="355">
        <v>0</v>
      </c>
      <c r="G109" s="356">
        <f t="shared" si="1"/>
        <v>0</v>
      </c>
    </row>
    <row r="110" spans="1:7" s="115" customFormat="1" ht="12">
      <c r="A110" s="308"/>
      <c r="B110" s="287"/>
      <c r="C110" s="287">
        <v>4260</v>
      </c>
      <c r="D110" s="284" t="s">
        <v>199</v>
      </c>
      <c r="E110" s="288">
        <v>42000</v>
      </c>
      <c r="F110" s="355">
        <v>6844.11</v>
      </c>
      <c r="G110" s="356">
        <f t="shared" si="1"/>
        <v>16.2955</v>
      </c>
    </row>
    <row r="111" spans="1:7" s="115" customFormat="1" ht="12">
      <c r="A111" s="308"/>
      <c r="B111" s="287"/>
      <c r="C111" s="287">
        <v>4270</v>
      </c>
      <c r="D111" s="284" t="s">
        <v>200</v>
      </c>
      <c r="E111" s="288">
        <v>3000</v>
      </c>
      <c r="F111" s="355">
        <v>0</v>
      </c>
      <c r="G111" s="356">
        <f t="shared" si="1"/>
        <v>0</v>
      </c>
    </row>
    <row r="112" spans="1:7" s="115" customFormat="1" ht="12">
      <c r="A112" s="308"/>
      <c r="B112" s="287"/>
      <c r="C112" s="287">
        <v>4300</v>
      </c>
      <c r="D112" s="284" t="s">
        <v>189</v>
      </c>
      <c r="E112" s="288">
        <v>4780</v>
      </c>
      <c r="F112" s="355">
        <v>1847.47</v>
      </c>
      <c r="G112" s="356">
        <f t="shared" si="1"/>
        <v>38.65</v>
      </c>
    </row>
    <row r="113" spans="1:7" s="115" customFormat="1" ht="12">
      <c r="A113" s="308"/>
      <c r="B113" s="287"/>
      <c r="C113" s="287">
        <v>4350</v>
      </c>
      <c r="D113" s="284" t="s">
        <v>249</v>
      </c>
      <c r="E113" s="288">
        <v>936</v>
      </c>
      <c r="F113" s="355">
        <v>407.88</v>
      </c>
      <c r="G113" s="356">
        <f t="shared" si="1"/>
        <v>43.57692307692307</v>
      </c>
    </row>
    <row r="114" spans="1:7" s="115" customFormat="1" ht="24">
      <c r="A114" s="308"/>
      <c r="B114" s="287"/>
      <c r="C114" s="287">
        <v>4360</v>
      </c>
      <c r="D114" s="284" t="s">
        <v>203</v>
      </c>
      <c r="E114" s="288">
        <v>720</v>
      </c>
      <c r="F114" s="355">
        <v>720</v>
      </c>
      <c r="G114" s="356">
        <f t="shared" si="1"/>
        <v>100</v>
      </c>
    </row>
    <row r="115" spans="1:7" s="115" customFormat="1" ht="24">
      <c r="A115" s="308"/>
      <c r="B115" s="287"/>
      <c r="C115" s="287">
        <v>4370</v>
      </c>
      <c r="D115" s="284" t="s">
        <v>204</v>
      </c>
      <c r="E115" s="288">
        <v>3000</v>
      </c>
      <c r="F115" s="355">
        <v>1220.7</v>
      </c>
      <c r="G115" s="356">
        <f t="shared" si="1"/>
        <v>40.690000000000005</v>
      </c>
    </row>
    <row r="116" spans="1:7" s="115" customFormat="1" ht="12">
      <c r="A116" s="308"/>
      <c r="B116" s="287"/>
      <c r="C116" s="287">
        <v>4410</v>
      </c>
      <c r="D116" s="284" t="s">
        <v>255</v>
      </c>
      <c r="E116" s="288">
        <v>300</v>
      </c>
      <c r="F116" s="355">
        <v>300</v>
      </c>
      <c r="G116" s="356">
        <f t="shared" si="1"/>
        <v>100</v>
      </c>
    </row>
    <row r="117" spans="1:7" s="115" customFormat="1" ht="12">
      <c r="A117" s="308"/>
      <c r="B117" s="287"/>
      <c r="C117" s="287">
        <v>4430</v>
      </c>
      <c r="D117" s="284" t="s">
        <v>285</v>
      </c>
      <c r="E117" s="288">
        <v>4600</v>
      </c>
      <c r="F117" s="355">
        <v>0</v>
      </c>
      <c r="G117" s="356">
        <f t="shared" si="1"/>
        <v>0</v>
      </c>
    </row>
    <row r="118" spans="1:7" s="115" customFormat="1" ht="12">
      <c r="A118" s="308"/>
      <c r="B118" s="287"/>
      <c r="C118" s="287">
        <v>4440</v>
      </c>
      <c r="D118" s="284" t="s">
        <v>286</v>
      </c>
      <c r="E118" s="288">
        <v>4968</v>
      </c>
      <c r="F118" s="355">
        <v>3726</v>
      </c>
      <c r="G118" s="356">
        <f t="shared" si="1"/>
        <v>75</v>
      </c>
    </row>
    <row r="119" spans="1:7" s="115" customFormat="1" ht="24">
      <c r="A119" s="308"/>
      <c r="B119" s="287"/>
      <c r="C119" s="287">
        <v>4700</v>
      </c>
      <c r="D119" s="280" t="s">
        <v>261</v>
      </c>
      <c r="E119" s="289">
        <v>500</v>
      </c>
      <c r="F119" s="355">
        <v>0</v>
      </c>
      <c r="G119" s="356">
        <f t="shared" si="1"/>
        <v>0</v>
      </c>
    </row>
    <row r="120" spans="1:7" s="115" customFormat="1" ht="24">
      <c r="A120" s="308"/>
      <c r="B120" s="287"/>
      <c r="C120" s="287">
        <v>4740</v>
      </c>
      <c r="D120" s="280" t="s">
        <v>310</v>
      </c>
      <c r="E120" s="289">
        <v>1000</v>
      </c>
      <c r="F120" s="355">
        <v>84.01</v>
      </c>
      <c r="G120" s="356">
        <f t="shared" si="1"/>
        <v>8.401</v>
      </c>
    </row>
    <row r="121" spans="1:7" s="115" customFormat="1" ht="12" customHeight="1">
      <c r="A121" s="308"/>
      <c r="B121" s="287"/>
      <c r="C121" s="287">
        <v>4750</v>
      </c>
      <c r="D121" s="280" t="s">
        <v>212</v>
      </c>
      <c r="E121" s="289">
        <v>15000</v>
      </c>
      <c r="F121" s="355">
        <v>0</v>
      </c>
      <c r="G121" s="356">
        <f t="shared" si="1"/>
        <v>0</v>
      </c>
    </row>
    <row r="122" spans="1:7" s="118" customFormat="1" ht="28.5">
      <c r="A122" s="338">
        <v>853</v>
      </c>
      <c r="B122" s="327"/>
      <c r="C122" s="338"/>
      <c r="D122" s="291" t="s">
        <v>18</v>
      </c>
      <c r="E122" s="299">
        <f>E123</f>
        <v>62000</v>
      </c>
      <c r="F122" s="344">
        <f>F123</f>
        <v>32154.21</v>
      </c>
      <c r="G122" s="345">
        <f t="shared" si="1"/>
        <v>51.86162903225806</v>
      </c>
    </row>
    <row r="123" spans="1:7" s="113" customFormat="1" ht="12.75">
      <c r="A123" s="313"/>
      <c r="B123" s="339">
        <v>85321</v>
      </c>
      <c r="C123" s="406"/>
      <c r="D123" s="292" t="s">
        <v>149</v>
      </c>
      <c r="E123" s="322">
        <f>E124+E125+E126+E127+E128+E129+E130+E131+E132+E133</f>
        <v>62000</v>
      </c>
      <c r="F123" s="346">
        <f>SUM(F124:F133)</f>
        <v>32154.21</v>
      </c>
      <c r="G123" s="347">
        <f t="shared" si="1"/>
        <v>51.86162903225806</v>
      </c>
    </row>
    <row r="124" spans="1:7" ht="12.75">
      <c r="A124" s="308"/>
      <c r="B124" s="332"/>
      <c r="C124" s="332">
        <v>4010</v>
      </c>
      <c r="D124" s="293" t="s">
        <v>194</v>
      </c>
      <c r="E124" s="309">
        <v>29427</v>
      </c>
      <c r="F124" s="350">
        <v>17526.72</v>
      </c>
      <c r="G124" s="356">
        <f t="shared" si="1"/>
        <v>59.55999592211235</v>
      </c>
    </row>
    <row r="125" spans="1:7" ht="12.75">
      <c r="A125" s="308"/>
      <c r="B125" s="282"/>
      <c r="C125" s="282">
        <v>4040</v>
      </c>
      <c r="D125" s="281" t="s">
        <v>195</v>
      </c>
      <c r="E125" s="288">
        <v>2345</v>
      </c>
      <c r="F125" s="350">
        <v>2345</v>
      </c>
      <c r="G125" s="356">
        <f t="shared" si="1"/>
        <v>100</v>
      </c>
    </row>
    <row r="126" spans="1:7" ht="12.75">
      <c r="A126" s="308"/>
      <c r="B126" s="282"/>
      <c r="C126" s="282">
        <v>4110</v>
      </c>
      <c r="D126" s="281" t="s">
        <v>196</v>
      </c>
      <c r="E126" s="288">
        <v>5541</v>
      </c>
      <c r="F126" s="350">
        <v>3439.22</v>
      </c>
      <c r="G126" s="356">
        <f t="shared" si="1"/>
        <v>62.06857967875834</v>
      </c>
    </row>
    <row r="127" spans="1:7" ht="12.75">
      <c r="A127" s="308"/>
      <c r="B127" s="282"/>
      <c r="C127" s="282">
        <v>4120</v>
      </c>
      <c r="D127" s="281" t="s">
        <v>197</v>
      </c>
      <c r="E127" s="323">
        <v>779</v>
      </c>
      <c r="F127" s="350">
        <v>478.05</v>
      </c>
      <c r="G127" s="356">
        <f t="shared" si="1"/>
        <v>61.36713735558408</v>
      </c>
    </row>
    <row r="128" spans="1:7" ht="12.75">
      <c r="A128" s="308"/>
      <c r="B128" s="282"/>
      <c r="C128" s="282">
        <v>4170</v>
      </c>
      <c r="D128" s="281" t="s">
        <v>217</v>
      </c>
      <c r="E128" s="288">
        <v>10263</v>
      </c>
      <c r="F128" s="350">
        <v>3059</v>
      </c>
      <c r="G128" s="356">
        <f t="shared" si="1"/>
        <v>29.806099581019197</v>
      </c>
    </row>
    <row r="129" spans="1:7" ht="12.75">
      <c r="A129" s="308"/>
      <c r="B129" s="282"/>
      <c r="C129" s="282">
        <v>4210</v>
      </c>
      <c r="D129" s="281" t="s">
        <v>198</v>
      </c>
      <c r="E129" s="288">
        <v>1000</v>
      </c>
      <c r="F129" s="350">
        <v>555.53</v>
      </c>
      <c r="G129" s="356">
        <f t="shared" si="1"/>
        <v>55.553</v>
      </c>
    </row>
    <row r="130" spans="1:7" ht="12.75">
      <c r="A130" s="308"/>
      <c r="B130" s="282"/>
      <c r="C130" s="282">
        <v>4260</v>
      </c>
      <c r="D130" s="281" t="s">
        <v>199</v>
      </c>
      <c r="E130" s="288">
        <v>6000</v>
      </c>
      <c r="F130" s="350">
        <v>2505.77</v>
      </c>
      <c r="G130" s="356">
        <f t="shared" si="1"/>
        <v>41.76283333333333</v>
      </c>
    </row>
    <row r="131" spans="1:7" ht="12.75">
      <c r="A131" s="308"/>
      <c r="B131" s="282"/>
      <c r="C131" s="282">
        <v>4300</v>
      </c>
      <c r="D131" s="281" t="s">
        <v>189</v>
      </c>
      <c r="E131" s="288">
        <v>3356</v>
      </c>
      <c r="F131" s="350">
        <v>1476.37</v>
      </c>
      <c r="G131" s="356">
        <f t="shared" si="1"/>
        <v>43.99195470798569</v>
      </c>
    </row>
    <row r="132" spans="1:7" ht="24">
      <c r="A132" s="308"/>
      <c r="B132" s="282"/>
      <c r="C132" s="282">
        <v>4370</v>
      </c>
      <c r="D132" s="281" t="s">
        <v>204</v>
      </c>
      <c r="E132" s="288">
        <v>1760</v>
      </c>
      <c r="F132" s="350">
        <v>768.55</v>
      </c>
      <c r="G132" s="356">
        <f t="shared" si="1"/>
        <v>43.66761363636363</v>
      </c>
    </row>
    <row r="133" spans="1:7" ht="12.75">
      <c r="A133" s="308"/>
      <c r="B133" s="340"/>
      <c r="C133" s="340">
        <v>4440</v>
      </c>
      <c r="D133" s="281" t="s">
        <v>207</v>
      </c>
      <c r="E133" s="311">
        <v>1529</v>
      </c>
      <c r="F133" s="350">
        <v>0</v>
      </c>
      <c r="G133" s="356">
        <f t="shared" si="1"/>
        <v>0</v>
      </c>
    </row>
    <row r="134" spans="1:7" s="118" customFormat="1" ht="15">
      <c r="A134" s="549" t="s">
        <v>314</v>
      </c>
      <c r="B134" s="550"/>
      <c r="C134" s="550"/>
      <c r="D134" s="551"/>
      <c r="E134" s="299">
        <f>E122+E99+E96+E63+E45+E22+E18+E15+E12</f>
        <v>4791843</v>
      </c>
      <c r="F134" s="344">
        <f>F12+F15+F18+F22+F45+F63+F96+F99+F122</f>
        <v>2227867.18</v>
      </c>
      <c r="G134" s="345">
        <f t="shared" si="1"/>
        <v>46.49290846966397</v>
      </c>
    </row>
    <row r="135" spans="1:7" ht="12.75">
      <c r="A135" s="248"/>
      <c r="B135" s="248"/>
      <c r="C135" s="248"/>
      <c r="D135" s="248"/>
      <c r="E135" s="248"/>
      <c r="F135" s="351"/>
      <c r="G135" s="352"/>
    </row>
    <row r="136" spans="1:7" ht="12.75">
      <c r="A136" s="248"/>
      <c r="B136" s="248"/>
      <c r="C136" s="248"/>
      <c r="D136" s="248"/>
      <c r="E136" s="248"/>
      <c r="F136" s="351"/>
      <c r="G136" s="352"/>
    </row>
    <row r="137" spans="1:7" ht="12.75">
      <c r="A137" s="248"/>
      <c r="B137" s="248"/>
      <c r="C137" s="248"/>
      <c r="D137" s="248"/>
      <c r="E137" s="248"/>
      <c r="F137" s="351"/>
      <c r="G137" s="352"/>
    </row>
    <row r="138" spans="1:7" ht="12.75">
      <c r="A138" s="248"/>
      <c r="B138" s="248"/>
      <c r="C138" s="248"/>
      <c r="D138" s="248"/>
      <c r="E138" s="248"/>
      <c r="F138" s="351"/>
      <c r="G138" s="352"/>
    </row>
    <row r="139" spans="1:7" ht="12.75">
      <c r="A139" s="248"/>
      <c r="B139" s="248"/>
      <c r="C139" s="248"/>
      <c r="D139" s="248"/>
      <c r="E139" s="248"/>
      <c r="F139" s="351"/>
      <c r="G139" s="352"/>
    </row>
    <row r="140" spans="1:7" ht="12.75">
      <c r="A140" s="248"/>
      <c r="B140" s="248"/>
      <c r="C140" s="248"/>
      <c r="D140" s="248"/>
      <c r="E140" s="248"/>
      <c r="F140" s="351"/>
      <c r="G140" s="352"/>
    </row>
    <row r="141" spans="1:7" ht="12.75">
      <c r="A141" s="248"/>
      <c r="B141" s="248"/>
      <c r="C141" s="248"/>
      <c r="D141" s="248"/>
      <c r="E141" s="248"/>
      <c r="F141" s="351"/>
      <c r="G141" s="352"/>
    </row>
    <row r="142" spans="1:7" ht="12.75">
      <c r="A142" s="248"/>
      <c r="B142" s="248"/>
      <c r="C142" s="248"/>
      <c r="D142" s="248"/>
      <c r="E142" s="248"/>
      <c r="F142" s="351"/>
      <c r="G142" s="352"/>
    </row>
    <row r="143" spans="1:7" ht="12.75">
      <c r="A143" s="248"/>
      <c r="B143" s="248"/>
      <c r="C143" s="248"/>
      <c r="D143" s="248"/>
      <c r="E143" s="248"/>
      <c r="F143" s="351"/>
      <c r="G143" s="352"/>
    </row>
    <row r="144" spans="1:7" ht="12.75">
      <c r="A144" s="248"/>
      <c r="B144" s="248"/>
      <c r="C144" s="248"/>
      <c r="D144" s="248"/>
      <c r="E144" s="248"/>
      <c r="F144" s="351"/>
      <c r="G144" s="352"/>
    </row>
    <row r="145" spans="1:7" ht="12.75">
      <c r="A145" s="248"/>
      <c r="B145" s="248"/>
      <c r="C145" s="248"/>
      <c r="D145" s="248"/>
      <c r="E145" s="248"/>
      <c r="F145" s="351"/>
      <c r="G145" s="352"/>
    </row>
    <row r="146" spans="1:7" ht="12.75">
      <c r="A146" s="248"/>
      <c r="B146" s="248"/>
      <c r="C146" s="248"/>
      <c r="D146" s="248"/>
      <c r="E146" s="248"/>
      <c r="F146" s="351"/>
      <c r="G146" s="352"/>
    </row>
    <row r="147" spans="1:7" ht="12.75">
      <c r="A147" s="248"/>
      <c r="B147" s="248"/>
      <c r="C147" s="248"/>
      <c r="D147" s="248"/>
      <c r="E147" s="248"/>
      <c r="F147" s="351"/>
      <c r="G147" s="352"/>
    </row>
    <row r="148" spans="1:7" ht="12.75">
      <c r="A148" s="248"/>
      <c r="B148" s="248"/>
      <c r="C148" s="248"/>
      <c r="D148" s="248"/>
      <c r="E148" s="248"/>
      <c r="F148" s="351"/>
      <c r="G148" s="352"/>
    </row>
    <row r="149" spans="1:7" ht="12.75">
      <c r="A149" s="248"/>
      <c r="B149" s="248"/>
      <c r="C149" s="248"/>
      <c r="D149" s="248"/>
      <c r="E149" s="248"/>
      <c r="F149" s="351"/>
      <c r="G149" s="352"/>
    </row>
    <row r="150" spans="1:7" ht="12.75">
      <c r="A150" s="248"/>
      <c r="B150" s="248"/>
      <c r="C150" s="248"/>
      <c r="D150" s="248"/>
      <c r="E150" s="248"/>
      <c r="F150" s="351"/>
      <c r="G150" s="352"/>
    </row>
    <row r="151" spans="1:7" ht="12.75">
      <c r="A151" s="248"/>
      <c r="B151" s="248"/>
      <c r="C151" s="248"/>
      <c r="D151" s="248"/>
      <c r="E151" s="248"/>
      <c r="F151" s="351"/>
      <c r="G151" s="352"/>
    </row>
    <row r="152" spans="1:7" ht="12.75">
      <c r="A152" s="248"/>
      <c r="B152" s="248"/>
      <c r="C152" s="248"/>
      <c r="D152" s="248"/>
      <c r="E152" s="248"/>
      <c r="F152" s="351"/>
      <c r="G152" s="352"/>
    </row>
    <row r="153" spans="1:7" ht="12.75">
      <c r="A153" s="248"/>
      <c r="B153" s="248"/>
      <c r="C153" s="248"/>
      <c r="D153" s="248"/>
      <c r="E153" s="248"/>
      <c r="F153" s="351"/>
      <c r="G153" s="352"/>
    </row>
    <row r="154" spans="1:7" ht="12.75">
      <c r="A154" s="248"/>
      <c r="B154" s="248"/>
      <c r="C154" s="248"/>
      <c r="D154" s="248"/>
      <c r="E154" s="248"/>
      <c r="F154" s="98"/>
      <c r="G154" s="103"/>
    </row>
    <row r="155" spans="1:7" ht="12.75">
      <c r="A155" s="248"/>
      <c r="B155" s="248"/>
      <c r="C155" s="248"/>
      <c r="D155" s="248"/>
      <c r="E155" s="248"/>
      <c r="F155" s="98"/>
      <c r="G155" s="103"/>
    </row>
    <row r="156" spans="1:7" ht="12.75">
      <c r="A156" s="248"/>
      <c r="B156" s="248"/>
      <c r="C156" s="248"/>
      <c r="D156" s="248"/>
      <c r="E156" s="248"/>
      <c r="F156" s="98"/>
      <c r="G156" s="103"/>
    </row>
    <row r="157" spans="1:7" ht="12.75">
      <c r="A157" s="248"/>
      <c r="B157" s="248"/>
      <c r="C157" s="248"/>
      <c r="D157" s="248"/>
      <c r="E157" s="248"/>
      <c r="F157" s="98"/>
      <c r="G157" s="103"/>
    </row>
    <row r="158" spans="1:7" ht="12.75">
      <c r="A158" s="248"/>
      <c r="B158" s="248"/>
      <c r="C158" s="248"/>
      <c r="D158" s="248"/>
      <c r="E158" s="248"/>
      <c r="F158" s="98"/>
      <c r="G158" s="103"/>
    </row>
    <row r="159" spans="1:7" ht="12.75">
      <c r="A159" s="248"/>
      <c r="B159" s="248"/>
      <c r="C159" s="248"/>
      <c r="D159" s="248"/>
      <c r="E159" s="248"/>
      <c r="F159" s="98"/>
      <c r="G159" s="103"/>
    </row>
    <row r="160" spans="1:7" ht="12.75">
      <c r="A160" s="248"/>
      <c r="B160" s="248"/>
      <c r="C160" s="248"/>
      <c r="D160" s="248"/>
      <c r="E160" s="248"/>
      <c r="F160" s="98"/>
      <c r="G160" s="103"/>
    </row>
    <row r="161" spans="1:7" ht="12.75">
      <c r="A161" s="248"/>
      <c r="B161" s="248"/>
      <c r="C161" s="248"/>
      <c r="D161" s="248"/>
      <c r="E161" s="248"/>
      <c r="F161" s="98"/>
      <c r="G161" s="103"/>
    </row>
    <row r="162" spans="1:7" ht="12.75">
      <c r="A162" s="248"/>
      <c r="B162" s="248"/>
      <c r="C162" s="248"/>
      <c r="D162" s="248"/>
      <c r="E162" s="248"/>
      <c r="F162" s="98"/>
      <c r="G162" s="103"/>
    </row>
    <row r="163" spans="1:7" ht="12.75">
      <c r="A163" s="248"/>
      <c r="B163" s="248"/>
      <c r="C163" s="248"/>
      <c r="D163" s="248"/>
      <c r="E163" s="248"/>
      <c r="F163" s="98"/>
      <c r="G163" s="103"/>
    </row>
    <row r="164" spans="1:7" ht="12.75">
      <c r="A164" s="248"/>
      <c r="B164" s="248"/>
      <c r="C164" s="248"/>
      <c r="D164" s="248"/>
      <c r="E164" s="248"/>
      <c r="F164" s="98"/>
      <c r="G164" s="103"/>
    </row>
    <row r="165" spans="1:7" ht="12.75">
      <c r="A165" s="248"/>
      <c r="B165" s="248"/>
      <c r="C165" s="248"/>
      <c r="D165" s="248"/>
      <c r="E165" s="248"/>
      <c r="F165" s="98"/>
      <c r="G165" s="103"/>
    </row>
    <row r="166" spans="1:7" ht="12.75">
      <c r="A166" s="248"/>
      <c r="B166" s="248"/>
      <c r="C166" s="248"/>
      <c r="D166" s="248"/>
      <c r="E166" s="248"/>
      <c r="F166" s="98"/>
      <c r="G166" s="103"/>
    </row>
    <row r="167" spans="1:7" ht="12.75">
      <c r="A167" s="248"/>
      <c r="B167" s="248"/>
      <c r="C167" s="248"/>
      <c r="D167" s="248"/>
      <c r="E167" s="248"/>
      <c r="F167" s="98"/>
      <c r="G167" s="103"/>
    </row>
    <row r="168" spans="1:7" ht="12.75">
      <c r="A168" s="248"/>
      <c r="B168" s="248"/>
      <c r="C168" s="248"/>
      <c r="D168" s="248"/>
      <c r="E168" s="248"/>
      <c r="F168" s="98"/>
      <c r="G168" s="103"/>
    </row>
    <row r="169" spans="1:7" ht="12.75">
      <c r="A169" s="248"/>
      <c r="B169" s="248"/>
      <c r="C169" s="248"/>
      <c r="D169" s="248"/>
      <c r="E169" s="248"/>
      <c r="F169" s="98"/>
      <c r="G169" s="103"/>
    </row>
    <row r="170" spans="1:7" ht="12.75">
      <c r="A170" s="248"/>
      <c r="B170" s="248"/>
      <c r="C170" s="248"/>
      <c r="D170" s="248"/>
      <c r="E170" s="248"/>
      <c r="F170" s="98"/>
      <c r="G170" s="103"/>
    </row>
    <row r="171" spans="1:7" ht="12.75">
      <c r="A171" s="248"/>
      <c r="B171" s="248"/>
      <c r="C171" s="248"/>
      <c r="D171" s="248"/>
      <c r="E171" s="248"/>
      <c r="F171" s="98"/>
      <c r="G171" s="103"/>
    </row>
    <row r="172" spans="1:7" ht="12.75">
      <c r="A172" s="248"/>
      <c r="B172" s="248"/>
      <c r="C172" s="248"/>
      <c r="D172" s="248"/>
      <c r="E172" s="248"/>
      <c r="F172" s="98"/>
      <c r="G172" s="103"/>
    </row>
    <row r="173" spans="1:7" ht="12.75">
      <c r="A173" s="248"/>
      <c r="B173" s="248"/>
      <c r="C173" s="248"/>
      <c r="D173" s="248"/>
      <c r="E173" s="248"/>
      <c r="F173" s="98"/>
      <c r="G173" s="103"/>
    </row>
    <row r="174" spans="1:7" ht="12.75">
      <c r="A174" s="248"/>
      <c r="B174" s="248"/>
      <c r="C174" s="248"/>
      <c r="D174" s="248"/>
      <c r="E174" s="248"/>
      <c r="F174" s="98"/>
      <c r="G174" s="103"/>
    </row>
    <row r="175" spans="1:7" ht="12.75">
      <c r="A175" s="248"/>
      <c r="B175" s="248"/>
      <c r="C175" s="248"/>
      <c r="D175" s="248"/>
      <c r="E175" s="248"/>
      <c r="F175" s="98"/>
      <c r="G175" s="103"/>
    </row>
    <row r="176" spans="1:7" ht="12.75">
      <c r="A176" s="248"/>
      <c r="B176" s="248"/>
      <c r="C176" s="248"/>
      <c r="D176" s="248"/>
      <c r="E176" s="248"/>
      <c r="F176" s="98"/>
      <c r="G176" s="103"/>
    </row>
    <row r="177" spans="1:7" ht="12.75">
      <c r="A177" s="248"/>
      <c r="B177" s="248"/>
      <c r="C177" s="248"/>
      <c r="D177" s="248"/>
      <c r="E177" s="248"/>
      <c r="F177" s="98"/>
      <c r="G177" s="103"/>
    </row>
    <row r="178" spans="1:7" ht="12.75">
      <c r="A178" s="248"/>
      <c r="B178" s="248"/>
      <c r="C178" s="248"/>
      <c r="D178" s="248"/>
      <c r="E178" s="248"/>
      <c r="F178" s="98"/>
      <c r="G178" s="103"/>
    </row>
    <row r="179" spans="1:7" ht="12.75">
      <c r="A179" s="248"/>
      <c r="B179" s="248"/>
      <c r="C179" s="248"/>
      <c r="D179" s="248"/>
      <c r="E179" s="248"/>
      <c r="F179" s="98"/>
      <c r="G179" s="103"/>
    </row>
    <row r="180" spans="1:7" ht="12.75">
      <c r="A180" s="248"/>
      <c r="B180" s="248"/>
      <c r="C180" s="248"/>
      <c r="D180" s="248"/>
      <c r="E180" s="248"/>
      <c r="F180" s="98"/>
      <c r="G180" s="103"/>
    </row>
    <row r="181" spans="1:7" ht="12.75">
      <c r="A181" s="248"/>
      <c r="B181" s="248"/>
      <c r="C181" s="248"/>
      <c r="D181" s="248"/>
      <c r="E181" s="248"/>
      <c r="F181" s="98"/>
      <c r="G181" s="103"/>
    </row>
    <row r="182" spans="1:7" ht="12.75">
      <c r="A182" s="248"/>
      <c r="B182" s="248"/>
      <c r="C182" s="248"/>
      <c r="D182" s="248"/>
      <c r="E182" s="248"/>
      <c r="F182" s="98"/>
      <c r="G182" s="103"/>
    </row>
    <row r="183" spans="1:7" ht="12.75">
      <c r="A183" s="248"/>
      <c r="B183" s="248"/>
      <c r="C183" s="248"/>
      <c r="D183" s="248"/>
      <c r="E183" s="248"/>
      <c r="F183" s="98"/>
      <c r="G183" s="103"/>
    </row>
    <row r="184" spans="1:7" ht="12.75">
      <c r="A184" s="248"/>
      <c r="B184" s="248"/>
      <c r="C184" s="248"/>
      <c r="D184" s="248"/>
      <c r="E184" s="248"/>
      <c r="F184" s="98"/>
      <c r="G184" s="103"/>
    </row>
    <row r="185" spans="1:7" ht="12.75">
      <c r="A185" s="248"/>
      <c r="B185" s="248"/>
      <c r="C185" s="248"/>
      <c r="D185" s="248"/>
      <c r="E185" s="248"/>
      <c r="F185" s="98"/>
      <c r="G185" s="103"/>
    </row>
    <row r="186" spans="1:7" ht="12.75">
      <c r="A186" s="248"/>
      <c r="B186" s="248"/>
      <c r="C186" s="248"/>
      <c r="D186" s="248"/>
      <c r="E186" s="248"/>
      <c r="F186" s="98"/>
      <c r="G186" s="103"/>
    </row>
    <row r="187" spans="1:7" ht="12.75">
      <c r="A187" s="248"/>
      <c r="B187" s="248"/>
      <c r="C187" s="248"/>
      <c r="D187" s="248"/>
      <c r="E187" s="248"/>
      <c r="F187" s="98"/>
      <c r="G187" s="103"/>
    </row>
    <row r="188" spans="1:7" ht="12.75">
      <c r="A188" s="248"/>
      <c r="B188" s="248"/>
      <c r="C188" s="248"/>
      <c r="D188" s="248"/>
      <c r="E188" s="248"/>
      <c r="F188" s="98"/>
      <c r="G188" s="103"/>
    </row>
    <row r="189" spans="1:7" ht="12.75">
      <c r="A189" s="248"/>
      <c r="B189" s="248"/>
      <c r="C189" s="248"/>
      <c r="D189" s="248"/>
      <c r="E189" s="248"/>
      <c r="F189" s="98"/>
      <c r="G189" s="103"/>
    </row>
    <row r="190" spans="1:7" ht="12.75">
      <c r="A190" s="248"/>
      <c r="B190" s="248"/>
      <c r="C190" s="248"/>
      <c r="D190" s="248"/>
      <c r="E190" s="248"/>
      <c r="F190" s="98"/>
      <c r="G190" s="103"/>
    </row>
    <row r="191" spans="1:7" ht="12.75">
      <c r="A191" s="248"/>
      <c r="B191" s="248"/>
      <c r="C191" s="248"/>
      <c r="D191" s="248"/>
      <c r="E191" s="248"/>
      <c r="F191" s="98"/>
      <c r="G191" s="103"/>
    </row>
    <row r="192" spans="1:7" ht="12.75">
      <c r="A192" s="248"/>
      <c r="B192" s="248"/>
      <c r="C192" s="248"/>
      <c r="D192" s="248"/>
      <c r="E192" s="248"/>
      <c r="F192" s="98"/>
      <c r="G192" s="103"/>
    </row>
    <row r="193" spans="1:7" ht="12.75">
      <c r="A193" s="248"/>
      <c r="B193" s="248"/>
      <c r="C193" s="248"/>
      <c r="D193" s="248"/>
      <c r="E193" s="248"/>
      <c r="F193" s="98"/>
      <c r="G193" s="103"/>
    </row>
    <row r="194" spans="1:7" ht="12.75">
      <c r="A194" s="248"/>
      <c r="B194" s="248"/>
      <c r="C194" s="248"/>
      <c r="D194" s="248"/>
      <c r="E194" s="248"/>
      <c r="F194" s="98"/>
      <c r="G194" s="103"/>
    </row>
    <row r="195" spans="1:7" ht="12.75">
      <c r="A195" s="248"/>
      <c r="B195" s="248"/>
      <c r="C195" s="248"/>
      <c r="D195" s="248"/>
      <c r="E195" s="248"/>
      <c r="F195" s="98"/>
      <c r="G195" s="103"/>
    </row>
    <row r="196" spans="1:7" ht="12.75">
      <c r="A196" s="248"/>
      <c r="B196" s="248"/>
      <c r="C196" s="248"/>
      <c r="D196" s="248"/>
      <c r="E196" s="248"/>
      <c r="F196" s="98"/>
      <c r="G196" s="103"/>
    </row>
    <row r="197" spans="1:7" ht="12.75">
      <c r="A197" s="248"/>
      <c r="B197" s="248"/>
      <c r="C197" s="248"/>
      <c r="D197" s="248"/>
      <c r="E197" s="248"/>
      <c r="F197" s="98"/>
      <c r="G197" s="103"/>
    </row>
    <row r="198" spans="1:7" ht="12.75">
      <c r="A198" s="248"/>
      <c r="B198" s="248"/>
      <c r="C198" s="248"/>
      <c r="D198" s="248"/>
      <c r="E198" s="248"/>
      <c r="F198" s="98"/>
      <c r="G198" s="103"/>
    </row>
    <row r="199" spans="1:7" ht="12.75">
      <c r="A199" s="248"/>
      <c r="B199" s="248"/>
      <c r="C199" s="248"/>
      <c r="D199" s="248"/>
      <c r="E199" s="248"/>
      <c r="F199" s="98"/>
      <c r="G199" s="103"/>
    </row>
    <row r="200" spans="1:7" ht="12.75">
      <c r="A200" s="248"/>
      <c r="B200" s="248"/>
      <c r="C200" s="248"/>
      <c r="D200" s="248"/>
      <c r="E200" s="248"/>
      <c r="F200" s="98"/>
      <c r="G200" s="103"/>
    </row>
    <row r="201" spans="1:7" ht="12.75">
      <c r="A201" s="248"/>
      <c r="B201" s="248"/>
      <c r="C201" s="248"/>
      <c r="D201" s="248"/>
      <c r="E201" s="248"/>
      <c r="F201" s="98"/>
      <c r="G201" s="103"/>
    </row>
    <row r="202" spans="1:7" ht="12.75">
      <c r="A202" s="248"/>
      <c r="B202" s="248"/>
      <c r="C202" s="248"/>
      <c r="D202" s="248"/>
      <c r="E202" s="248"/>
      <c r="F202" s="98"/>
      <c r="G202" s="103"/>
    </row>
    <row r="203" spans="1:7" ht="12.75">
      <c r="A203" s="248"/>
      <c r="B203" s="248"/>
      <c r="C203" s="248"/>
      <c r="D203" s="248"/>
      <c r="E203" s="248"/>
      <c r="F203" s="98"/>
      <c r="G203" s="103"/>
    </row>
    <row r="204" spans="1:7" ht="12.75">
      <c r="A204" s="248"/>
      <c r="B204" s="248"/>
      <c r="C204" s="248"/>
      <c r="D204" s="248"/>
      <c r="E204" s="248"/>
      <c r="F204" s="98"/>
      <c r="G204" s="103"/>
    </row>
    <row r="205" spans="1:7" ht="12.75">
      <c r="A205" s="248"/>
      <c r="B205" s="248"/>
      <c r="C205" s="248"/>
      <c r="D205" s="248"/>
      <c r="E205" s="248"/>
      <c r="F205" s="98"/>
      <c r="G205" s="103"/>
    </row>
    <row r="206" spans="1:7" ht="12.75">
      <c r="A206" s="248"/>
      <c r="B206" s="248"/>
      <c r="C206" s="248"/>
      <c r="D206" s="248"/>
      <c r="E206" s="248"/>
      <c r="F206" s="98"/>
      <c r="G206" s="103"/>
    </row>
    <row r="207" spans="1:7" ht="12.75">
      <c r="A207" s="248"/>
      <c r="B207" s="248"/>
      <c r="C207" s="248"/>
      <c r="D207" s="248"/>
      <c r="E207" s="248"/>
      <c r="F207" s="98"/>
      <c r="G207" s="103"/>
    </row>
    <row r="208" spans="1:7" ht="12.75">
      <c r="A208" s="248"/>
      <c r="B208" s="248"/>
      <c r="C208" s="248"/>
      <c r="D208" s="248"/>
      <c r="E208" s="248"/>
      <c r="F208" s="98"/>
      <c r="G208" s="103"/>
    </row>
    <row r="209" spans="1:7" ht="12.75">
      <c r="A209" s="248"/>
      <c r="B209" s="248"/>
      <c r="C209" s="248"/>
      <c r="D209" s="248"/>
      <c r="E209" s="248"/>
      <c r="F209" s="98"/>
      <c r="G209" s="103"/>
    </row>
    <row r="210" spans="1:7" ht="12.75">
      <c r="A210" s="248"/>
      <c r="B210" s="248"/>
      <c r="C210" s="248"/>
      <c r="D210" s="248"/>
      <c r="E210" s="248"/>
      <c r="F210" s="98"/>
      <c r="G210" s="103"/>
    </row>
    <row r="211" spans="1:7" ht="12.75">
      <c r="A211" s="248"/>
      <c r="B211" s="248"/>
      <c r="C211" s="248"/>
      <c r="D211" s="248"/>
      <c r="E211" s="248"/>
      <c r="F211" s="98"/>
      <c r="G211" s="248"/>
    </row>
    <row r="212" spans="1:7" ht="12.75">
      <c r="A212" s="248"/>
      <c r="B212" s="248"/>
      <c r="C212" s="248"/>
      <c r="D212" s="248"/>
      <c r="E212" s="248"/>
      <c r="F212" s="98"/>
      <c r="G212" s="248"/>
    </row>
    <row r="213" spans="1:7" ht="12.75">
      <c r="A213" s="248"/>
      <c r="B213" s="248"/>
      <c r="C213" s="248"/>
      <c r="D213" s="248"/>
      <c r="E213" s="248"/>
      <c r="F213" s="98"/>
      <c r="G213" s="248"/>
    </row>
    <row r="214" spans="1:7" ht="12.75">
      <c r="A214" s="248"/>
      <c r="B214" s="248"/>
      <c r="C214" s="248"/>
      <c r="D214" s="248"/>
      <c r="E214" s="248"/>
      <c r="F214" s="98"/>
      <c r="G214" s="248"/>
    </row>
    <row r="215" spans="1:7" ht="12.75">
      <c r="A215" s="248"/>
      <c r="B215" s="248"/>
      <c r="C215" s="248"/>
      <c r="D215" s="248"/>
      <c r="E215" s="248"/>
      <c r="F215" s="98"/>
      <c r="G215" s="248"/>
    </row>
    <row r="216" spans="1:7" ht="12.75">
      <c r="A216" s="248"/>
      <c r="B216" s="248"/>
      <c r="C216" s="248"/>
      <c r="D216" s="248"/>
      <c r="E216" s="248"/>
      <c r="F216" s="98"/>
      <c r="G216" s="248"/>
    </row>
    <row r="217" spans="1:7" ht="12.75">
      <c r="A217" s="248"/>
      <c r="B217" s="248"/>
      <c r="C217" s="248"/>
      <c r="D217" s="248"/>
      <c r="E217" s="248"/>
      <c r="F217" s="98"/>
      <c r="G217" s="248"/>
    </row>
    <row r="218" spans="1:7" ht="12.75">
      <c r="A218" s="248"/>
      <c r="B218" s="248"/>
      <c r="C218" s="248"/>
      <c r="D218" s="248"/>
      <c r="E218" s="248"/>
      <c r="F218" s="98"/>
      <c r="G218" s="248"/>
    </row>
    <row r="219" spans="1:7" ht="12.75">
      <c r="A219" s="248"/>
      <c r="B219" s="248"/>
      <c r="C219" s="248"/>
      <c r="D219" s="248"/>
      <c r="E219" s="248"/>
      <c r="F219" s="98"/>
      <c r="G219" s="248"/>
    </row>
    <row r="220" spans="1:7" ht="12.75">
      <c r="A220" s="248"/>
      <c r="B220" s="248"/>
      <c r="C220" s="248"/>
      <c r="D220" s="248"/>
      <c r="E220" s="248"/>
      <c r="F220" s="98"/>
      <c r="G220" s="248"/>
    </row>
    <row r="221" spans="1:7" ht="12.75">
      <c r="A221" s="248"/>
      <c r="B221" s="248"/>
      <c r="C221" s="248"/>
      <c r="D221" s="248"/>
      <c r="E221" s="248"/>
      <c r="F221" s="98"/>
      <c r="G221" s="248"/>
    </row>
    <row r="222" spans="1:7" ht="12.75">
      <c r="A222" s="248"/>
      <c r="B222" s="248"/>
      <c r="C222" s="248"/>
      <c r="D222" s="248"/>
      <c r="E222" s="248"/>
      <c r="F222" s="98"/>
      <c r="G222" s="248"/>
    </row>
    <row r="223" spans="1:7" ht="12.75">
      <c r="A223" s="248"/>
      <c r="B223" s="248"/>
      <c r="C223" s="248"/>
      <c r="D223" s="248"/>
      <c r="E223" s="248"/>
      <c r="F223" s="98"/>
      <c r="G223" s="248"/>
    </row>
    <row r="224" spans="1:7" ht="12.75">
      <c r="A224" s="248"/>
      <c r="B224" s="248"/>
      <c r="C224" s="248"/>
      <c r="D224" s="248"/>
      <c r="E224" s="248"/>
      <c r="F224" s="98"/>
      <c r="G224" s="248"/>
    </row>
    <row r="225" spans="1:7" ht="12.75">
      <c r="A225" s="248"/>
      <c r="B225" s="248"/>
      <c r="C225" s="248"/>
      <c r="D225" s="248"/>
      <c r="E225" s="248"/>
      <c r="F225" s="98"/>
      <c r="G225" s="248"/>
    </row>
    <row r="226" spans="1:7" ht="12.75">
      <c r="A226" s="248"/>
      <c r="B226" s="248"/>
      <c r="C226" s="248"/>
      <c r="D226" s="248"/>
      <c r="E226" s="248"/>
      <c r="F226" s="98"/>
      <c r="G226" s="248"/>
    </row>
    <row r="227" spans="1:7" ht="12.75">
      <c r="A227" s="248"/>
      <c r="B227" s="248"/>
      <c r="C227" s="248"/>
      <c r="D227" s="248"/>
      <c r="E227" s="248"/>
      <c r="F227" s="98"/>
      <c r="G227" s="248"/>
    </row>
    <row r="228" spans="1:7" ht="12.75">
      <c r="A228" s="248"/>
      <c r="B228" s="248"/>
      <c r="C228" s="248"/>
      <c r="D228" s="248"/>
      <c r="E228" s="248"/>
      <c r="F228" s="98"/>
      <c r="G228" s="248"/>
    </row>
    <row r="229" spans="1:7" ht="12.75">
      <c r="A229" s="248"/>
      <c r="B229" s="248"/>
      <c r="C229" s="248"/>
      <c r="D229" s="248"/>
      <c r="E229" s="248"/>
      <c r="F229" s="98"/>
      <c r="G229" s="248"/>
    </row>
    <row r="230" spans="1:7" ht="12.75">
      <c r="A230" s="248"/>
      <c r="B230" s="248"/>
      <c r="C230" s="248"/>
      <c r="D230" s="248"/>
      <c r="E230" s="248"/>
      <c r="F230" s="98"/>
      <c r="G230" s="248"/>
    </row>
    <row r="231" spans="1:7" ht="12.75">
      <c r="A231" s="248"/>
      <c r="B231" s="248"/>
      <c r="C231" s="248"/>
      <c r="D231" s="248"/>
      <c r="E231" s="248"/>
      <c r="F231" s="98"/>
      <c r="G231" s="248"/>
    </row>
    <row r="232" spans="1:7" ht="12.75">
      <c r="A232" s="248"/>
      <c r="B232" s="248"/>
      <c r="C232" s="248"/>
      <c r="D232" s="248"/>
      <c r="E232" s="248"/>
      <c r="F232" s="98"/>
      <c r="G232" s="248"/>
    </row>
    <row r="233" spans="1:7" ht="12.75">
      <c r="A233" s="248"/>
      <c r="B233" s="248"/>
      <c r="C233" s="248"/>
      <c r="D233" s="248"/>
      <c r="E233" s="248"/>
      <c r="F233" s="98"/>
      <c r="G233" s="248"/>
    </row>
    <row r="234" spans="1:7" ht="12.75">
      <c r="A234" s="248"/>
      <c r="B234" s="248"/>
      <c r="C234" s="248"/>
      <c r="D234" s="248"/>
      <c r="E234" s="248"/>
      <c r="F234" s="98"/>
      <c r="G234" s="248"/>
    </row>
    <row r="235" spans="1:7" ht="12.75">
      <c r="A235" s="248"/>
      <c r="B235" s="248"/>
      <c r="C235" s="248"/>
      <c r="D235" s="248"/>
      <c r="E235" s="248"/>
      <c r="F235" s="98"/>
      <c r="G235" s="248"/>
    </row>
    <row r="236" spans="1:7" ht="12.75">
      <c r="A236" s="248"/>
      <c r="B236" s="248"/>
      <c r="C236" s="248"/>
      <c r="D236" s="248"/>
      <c r="E236" s="248"/>
      <c r="F236" s="98"/>
      <c r="G236" s="248"/>
    </row>
    <row r="237" spans="1:7" ht="12.75">
      <c r="A237" s="248"/>
      <c r="B237" s="248"/>
      <c r="C237" s="248"/>
      <c r="D237" s="248"/>
      <c r="E237" s="248"/>
      <c r="F237" s="98"/>
      <c r="G237" s="248"/>
    </row>
    <row r="238" spans="1:7" ht="12.75">
      <c r="A238" s="248"/>
      <c r="B238" s="248"/>
      <c r="C238" s="248"/>
      <c r="D238" s="248"/>
      <c r="E238" s="248"/>
      <c r="F238" s="98"/>
      <c r="G238" s="248"/>
    </row>
    <row r="239" spans="1:7" ht="12.75">
      <c r="A239" s="248"/>
      <c r="B239" s="248"/>
      <c r="C239" s="248"/>
      <c r="D239" s="248"/>
      <c r="E239" s="248"/>
      <c r="F239" s="98"/>
      <c r="G239" s="248"/>
    </row>
    <row r="240" spans="1:7" ht="12.75">
      <c r="A240" s="248"/>
      <c r="B240" s="248"/>
      <c r="C240" s="248"/>
      <c r="D240" s="248"/>
      <c r="E240" s="248"/>
      <c r="F240" s="98"/>
      <c r="G240" s="248"/>
    </row>
    <row r="241" spans="1:7" ht="12.75">
      <c r="A241" s="248"/>
      <c r="B241" s="248"/>
      <c r="C241" s="248"/>
      <c r="D241" s="248"/>
      <c r="E241" s="248"/>
      <c r="F241" s="98"/>
      <c r="G241" s="248"/>
    </row>
    <row r="242" spans="1:7" ht="12.75">
      <c r="A242" s="248"/>
      <c r="B242" s="248"/>
      <c r="C242" s="248"/>
      <c r="D242" s="248"/>
      <c r="E242" s="248"/>
      <c r="F242" s="98"/>
      <c r="G242" s="248"/>
    </row>
    <row r="243" spans="1:7" ht="12.75">
      <c r="A243" s="248"/>
      <c r="B243" s="248"/>
      <c r="C243" s="248"/>
      <c r="D243" s="248"/>
      <c r="E243" s="248"/>
      <c r="F243" s="98"/>
      <c r="G243" s="248"/>
    </row>
    <row r="244" spans="1:7" ht="12.75">
      <c r="A244" s="248"/>
      <c r="B244" s="248"/>
      <c r="C244" s="248"/>
      <c r="D244" s="248"/>
      <c r="E244" s="248"/>
      <c r="F244" s="98"/>
      <c r="G244" s="248"/>
    </row>
    <row r="245" spans="1:7" ht="12.75">
      <c r="A245" s="248"/>
      <c r="B245" s="248"/>
      <c r="C245" s="248"/>
      <c r="D245" s="248"/>
      <c r="E245" s="248"/>
      <c r="F245" s="98"/>
      <c r="G245" s="248"/>
    </row>
    <row r="246" spans="1:7" ht="12.75">
      <c r="A246" s="248"/>
      <c r="B246" s="248"/>
      <c r="C246" s="248"/>
      <c r="D246" s="248"/>
      <c r="E246" s="248"/>
      <c r="F246" s="98"/>
      <c r="G246" s="248"/>
    </row>
    <row r="247" spans="1:7" ht="12.75">
      <c r="A247" s="248"/>
      <c r="B247" s="248"/>
      <c r="C247" s="248"/>
      <c r="D247" s="248"/>
      <c r="E247" s="248"/>
      <c r="F247" s="98"/>
      <c r="G247" s="248"/>
    </row>
    <row r="248" spans="1:7" ht="12.75">
      <c r="A248" s="248"/>
      <c r="B248" s="248"/>
      <c r="C248" s="248"/>
      <c r="D248" s="248"/>
      <c r="E248" s="248"/>
      <c r="F248" s="98"/>
      <c r="G248" s="248"/>
    </row>
    <row r="249" spans="1:7" ht="12.75">
      <c r="A249" s="248"/>
      <c r="B249" s="248"/>
      <c r="C249" s="248"/>
      <c r="D249" s="248"/>
      <c r="E249" s="248"/>
      <c r="F249" s="98"/>
      <c r="G249" s="248"/>
    </row>
    <row r="250" spans="1:7" ht="12.75">
      <c r="A250" s="248"/>
      <c r="B250" s="248"/>
      <c r="C250" s="248"/>
      <c r="D250" s="248"/>
      <c r="E250" s="248"/>
      <c r="F250" s="98"/>
      <c r="G250" s="248"/>
    </row>
    <row r="251" spans="1:7" ht="12.75">
      <c r="A251" s="248"/>
      <c r="B251" s="248"/>
      <c r="C251" s="248"/>
      <c r="D251" s="248"/>
      <c r="E251" s="248"/>
      <c r="F251" s="98"/>
      <c r="G251" s="248"/>
    </row>
    <row r="252" spans="1:7" ht="12.75">
      <c r="A252" s="248"/>
      <c r="B252" s="248"/>
      <c r="C252" s="248"/>
      <c r="D252" s="248"/>
      <c r="E252" s="248"/>
      <c r="F252" s="98"/>
      <c r="G252" s="248"/>
    </row>
    <row r="253" spans="1:7" ht="12.75">
      <c r="A253" s="248"/>
      <c r="B253" s="248"/>
      <c r="C253" s="248"/>
      <c r="D253" s="248"/>
      <c r="E253" s="248"/>
      <c r="F253" s="98"/>
      <c r="G253" s="248"/>
    </row>
    <row r="254" spans="1:7" ht="12.75">
      <c r="A254" s="248"/>
      <c r="B254" s="248"/>
      <c r="C254" s="248"/>
      <c r="D254" s="248"/>
      <c r="E254" s="248"/>
      <c r="F254" s="98"/>
      <c r="G254" s="248"/>
    </row>
    <row r="255" spans="1:7" ht="12.75">
      <c r="A255" s="248"/>
      <c r="B255" s="248"/>
      <c r="C255" s="248"/>
      <c r="D255" s="248"/>
      <c r="E255" s="248"/>
      <c r="F255" s="98"/>
      <c r="G255" s="248"/>
    </row>
    <row r="256" spans="1:7" ht="12.75">
      <c r="A256" s="248"/>
      <c r="B256" s="248"/>
      <c r="C256" s="248"/>
      <c r="D256" s="248"/>
      <c r="E256" s="248"/>
      <c r="F256" s="98"/>
      <c r="G256" s="248"/>
    </row>
    <row r="257" spans="1:7" ht="12.75">
      <c r="A257" s="248"/>
      <c r="B257" s="248"/>
      <c r="C257" s="248"/>
      <c r="D257" s="248"/>
      <c r="E257" s="248"/>
      <c r="F257" s="98"/>
      <c r="G257" s="248"/>
    </row>
    <row r="258" spans="1:7" ht="12.75">
      <c r="A258" s="248"/>
      <c r="B258" s="248"/>
      <c r="C258" s="248"/>
      <c r="D258" s="248"/>
      <c r="E258" s="248"/>
      <c r="F258" s="98"/>
      <c r="G258" s="248"/>
    </row>
    <row r="259" spans="1:7" ht="12.75">
      <c r="A259" s="248"/>
      <c r="B259" s="248"/>
      <c r="C259" s="248"/>
      <c r="D259" s="248"/>
      <c r="E259" s="248"/>
      <c r="F259" s="98"/>
      <c r="G259" s="248"/>
    </row>
    <row r="260" spans="1:7" ht="12.75">
      <c r="A260" s="248"/>
      <c r="B260" s="248"/>
      <c r="C260" s="248"/>
      <c r="D260" s="248"/>
      <c r="E260" s="248"/>
      <c r="F260" s="98"/>
      <c r="G260" s="248"/>
    </row>
    <row r="261" spans="1:7" ht="12.75">
      <c r="A261" s="248"/>
      <c r="B261" s="248"/>
      <c r="C261" s="248"/>
      <c r="D261" s="248"/>
      <c r="E261" s="248"/>
      <c r="F261" s="98"/>
      <c r="G261" s="248"/>
    </row>
    <row r="262" spans="1:7" ht="12.75">
      <c r="A262" s="248"/>
      <c r="B262" s="248"/>
      <c r="C262" s="248"/>
      <c r="D262" s="248"/>
      <c r="E262" s="248"/>
      <c r="F262" s="248"/>
      <c r="G262" s="248"/>
    </row>
    <row r="263" spans="1:7" ht="12.75">
      <c r="A263" s="248"/>
      <c r="B263" s="248"/>
      <c r="C263" s="248"/>
      <c r="D263" s="248"/>
      <c r="E263" s="248"/>
      <c r="F263" s="248"/>
      <c r="G263" s="248"/>
    </row>
    <row r="264" spans="1:7" ht="12.75">
      <c r="A264" s="248"/>
      <c r="B264" s="248"/>
      <c r="C264" s="248"/>
      <c r="D264" s="248"/>
      <c r="E264" s="248"/>
      <c r="F264" s="248"/>
      <c r="G264" s="248"/>
    </row>
    <row r="265" spans="1:7" ht="12.75">
      <c r="A265" s="248"/>
      <c r="B265" s="248"/>
      <c r="C265" s="248"/>
      <c r="D265" s="248"/>
      <c r="E265" s="248"/>
      <c r="F265" s="248"/>
      <c r="G265" s="248"/>
    </row>
    <row r="266" spans="1:7" ht="12.75">
      <c r="A266" s="248"/>
      <c r="B266" s="248"/>
      <c r="C266" s="248"/>
      <c r="D266" s="248"/>
      <c r="E266" s="248"/>
      <c r="F266" s="248"/>
      <c r="G266" s="248"/>
    </row>
    <row r="267" spans="1:7" ht="12.75">
      <c r="A267" s="248"/>
      <c r="B267" s="248"/>
      <c r="C267" s="248"/>
      <c r="D267" s="248"/>
      <c r="E267" s="248"/>
      <c r="F267" s="248"/>
      <c r="G267" s="248"/>
    </row>
    <row r="268" spans="1:7" ht="12.75">
      <c r="A268" s="248"/>
      <c r="B268" s="248"/>
      <c r="C268" s="248"/>
      <c r="D268" s="248"/>
      <c r="E268" s="248"/>
      <c r="F268" s="248"/>
      <c r="G268" s="248"/>
    </row>
    <row r="269" spans="1:7" ht="12.75">
      <c r="A269" s="248"/>
      <c r="B269" s="248"/>
      <c r="C269" s="248"/>
      <c r="D269" s="248"/>
      <c r="E269" s="248"/>
      <c r="F269" s="248"/>
      <c r="G269" s="248"/>
    </row>
    <row r="270" spans="1:7" ht="12.75">
      <c r="A270" s="248"/>
      <c r="B270" s="248"/>
      <c r="C270" s="248"/>
      <c r="D270" s="248"/>
      <c r="E270" s="248"/>
      <c r="F270" s="248"/>
      <c r="G270" s="248"/>
    </row>
    <row r="271" spans="1:7" ht="12.75">
      <c r="A271" s="248"/>
      <c r="B271" s="248"/>
      <c r="C271" s="248"/>
      <c r="D271" s="248"/>
      <c r="E271" s="248"/>
      <c r="F271" s="248"/>
      <c r="G271" s="248"/>
    </row>
    <row r="272" spans="1:7" ht="12.75">
      <c r="A272" s="248"/>
      <c r="B272" s="248"/>
      <c r="C272" s="248"/>
      <c r="D272" s="248"/>
      <c r="E272" s="248"/>
      <c r="F272" s="248"/>
      <c r="G272" s="248"/>
    </row>
    <row r="273" spans="1:7" ht="12.75">
      <c r="A273" s="248"/>
      <c r="B273" s="248"/>
      <c r="C273" s="248"/>
      <c r="D273" s="248"/>
      <c r="E273" s="248"/>
      <c r="F273" s="248"/>
      <c r="G273" s="248"/>
    </row>
    <row r="274" spans="1:7" ht="12.75">
      <c r="A274" s="248"/>
      <c r="B274" s="248"/>
      <c r="C274" s="248"/>
      <c r="D274" s="248"/>
      <c r="E274" s="248"/>
      <c r="F274" s="248"/>
      <c r="G274" s="248"/>
    </row>
    <row r="275" spans="1:7" ht="12.75">
      <c r="A275" s="248"/>
      <c r="B275" s="248"/>
      <c r="C275" s="248"/>
      <c r="D275" s="248"/>
      <c r="E275" s="248"/>
      <c r="F275" s="248"/>
      <c r="G275" s="248"/>
    </row>
    <row r="276" spans="1:7" ht="12.75">
      <c r="A276" s="248"/>
      <c r="B276" s="248"/>
      <c r="C276" s="248"/>
      <c r="D276" s="248"/>
      <c r="E276" s="248"/>
      <c r="F276" s="248"/>
      <c r="G276" s="248"/>
    </row>
    <row r="277" spans="1:7" ht="12.75">
      <c r="A277" s="248"/>
      <c r="B277" s="248"/>
      <c r="C277" s="248"/>
      <c r="D277" s="248"/>
      <c r="E277" s="248"/>
      <c r="F277" s="248"/>
      <c r="G277" s="248"/>
    </row>
    <row r="278" spans="1:7" ht="12.75">
      <c r="A278" s="248"/>
      <c r="B278" s="248"/>
      <c r="C278" s="248"/>
      <c r="D278" s="248"/>
      <c r="E278" s="248"/>
      <c r="F278" s="248"/>
      <c r="G278" s="248"/>
    </row>
    <row r="279" spans="1:7" ht="12.75">
      <c r="A279" s="248"/>
      <c r="B279" s="248"/>
      <c r="C279" s="248"/>
      <c r="D279" s="248"/>
      <c r="E279" s="248"/>
      <c r="F279" s="248"/>
      <c r="G279" s="248"/>
    </row>
    <row r="280" spans="1:7" ht="12.75">
      <c r="A280" s="248"/>
      <c r="B280" s="248"/>
      <c r="C280" s="248"/>
      <c r="D280" s="248"/>
      <c r="E280" s="248"/>
      <c r="F280" s="248"/>
      <c r="G280" s="248"/>
    </row>
    <row r="281" spans="1:7" ht="12.75">
      <c r="A281" s="248"/>
      <c r="B281" s="248"/>
      <c r="C281" s="248"/>
      <c r="D281" s="248"/>
      <c r="E281" s="248"/>
      <c r="F281" s="248"/>
      <c r="G281" s="248"/>
    </row>
    <row r="282" spans="1:7" ht="12.75">
      <c r="A282" s="248"/>
      <c r="B282" s="248"/>
      <c r="C282" s="248"/>
      <c r="D282" s="248"/>
      <c r="E282" s="248"/>
      <c r="F282" s="248"/>
      <c r="G282" s="248"/>
    </row>
    <row r="283" spans="1:7" ht="12.75">
      <c r="A283" s="248"/>
      <c r="B283" s="248"/>
      <c r="C283" s="248"/>
      <c r="D283" s="248"/>
      <c r="E283" s="248"/>
      <c r="F283" s="248"/>
      <c r="G283" s="248"/>
    </row>
    <row r="284" spans="1:7" ht="12.75">
      <c r="A284" s="248"/>
      <c r="B284" s="248"/>
      <c r="C284" s="248"/>
      <c r="D284" s="248"/>
      <c r="E284" s="248"/>
      <c r="F284" s="248"/>
      <c r="G284" s="248"/>
    </row>
    <row r="285" spans="1:7" ht="12.75">
      <c r="A285" s="248"/>
      <c r="B285" s="248"/>
      <c r="C285" s="248"/>
      <c r="D285" s="248"/>
      <c r="E285" s="248"/>
      <c r="F285" s="248"/>
      <c r="G285" s="248"/>
    </row>
    <row r="286" spans="1:7" ht="12.75">
      <c r="A286" s="248"/>
      <c r="B286" s="248"/>
      <c r="C286" s="248"/>
      <c r="D286" s="248"/>
      <c r="E286" s="248"/>
      <c r="F286" s="248"/>
      <c r="G286" s="248"/>
    </row>
    <row r="287" spans="1:7" ht="12.75">
      <c r="A287" s="248"/>
      <c r="B287" s="248"/>
      <c r="C287" s="248"/>
      <c r="D287" s="248"/>
      <c r="E287" s="248"/>
      <c r="F287" s="248"/>
      <c r="G287" s="248"/>
    </row>
    <row r="288" spans="1:7" ht="12.75">
      <c r="A288" s="248"/>
      <c r="B288" s="248"/>
      <c r="C288" s="248"/>
      <c r="D288" s="248"/>
      <c r="E288" s="248"/>
      <c r="F288" s="248"/>
      <c r="G288" s="248"/>
    </row>
    <row r="289" spans="1:7" ht="12.75">
      <c r="A289" s="248"/>
      <c r="B289" s="248"/>
      <c r="C289" s="248"/>
      <c r="D289" s="248"/>
      <c r="E289" s="248"/>
      <c r="F289" s="248"/>
      <c r="G289" s="248"/>
    </row>
    <row r="290" spans="1:7" ht="12.75">
      <c r="A290" s="248"/>
      <c r="B290" s="248"/>
      <c r="C290" s="248"/>
      <c r="D290" s="248"/>
      <c r="E290" s="248"/>
      <c r="F290" s="248"/>
      <c r="G290" s="248"/>
    </row>
    <row r="291" spans="1:7" ht="12.75">
      <c r="A291" s="248"/>
      <c r="B291" s="248"/>
      <c r="C291" s="248"/>
      <c r="D291" s="248"/>
      <c r="E291" s="248"/>
      <c r="F291" s="248"/>
      <c r="G291" s="248"/>
    </row>
    <row r="292" spans="1:7" ht="12.75">
      <c r="A292" s="248"/>
      <c r="B292" s="248"/>
      <c r="C292" s="248"/>
      <c r="D292" s="248"/>
      <c r="E292" s="248"/>
      <c r="F292" s="248"/>
      <c r="G292" s="248"/>
    </row>
    <row r="293" spans="1:7" ht="12.75">
      <c r="A293" s="248"/>
      <c r="B293" s="248"/>
      <c r="C293" s="248"/>
      <c r="D293" s="248"/>
      <c r="E293" s="248"/>
      <c r="F293" s="248"/>
      <c r="G293" s="248"/>
    </row>
    <row r="294" spans="1:7" ht="12.75">
      <c r="A294" s="248"/>
      <c r="B294" s="248"/>
      <c r="C294" s="248"/>
      <c r="D294" s="248"/>
      <c r="E294" s="248"/>
      <c r="F294" s="248"/>
      <c r="G294" s="248"/>
    </row>
    <row r="295" spans="1:7" ht="12.75">
      <c r="A295" s="248"/>
      <c r="B295" s="248"/>
      <c r="C295" s="248"/>
      <c r="D295" s="248"/>
      <c r="E295" s="248"/>
      <c r="F295" s="248"/>
      <c r="G295" s="248"/>
    </row>
    <row r="296" spans="1:7" ht="12.75">
      <c r="A296" s="248"/>
      <c r="B296" s="248"/>
      <c r="C296" s="248"/>
      <c r="D296" s="248"/>
      <c r="E296" s="248"/>
      <c r="F296" s="248"/>
      <c r="G296" s="248"/>
    </row>
    <row r="297" spans="1:7" ht="12.75">
      <c r="A297" s="248"/>
      <c r="B297" s="248"/>
      <c r="C297" s="248"/>
      <c r="D297" s="248"/>
      <c r="E297" s="248"/>
      <c r="F297" s="248"/>
      <c r="G297" s="248"/>
    </row>
    <row r="298" spans="1:7" ht="12.75">
      <c r="A298" s="248"/>
      <c r="B298" s="248"/>
      <c r="C298" s="248"/>
      <c r="D298" s="248"/>
      <c r="E298" s="248"/>
      <c r="F298" s="248"/>
      <c r="G298" s="248"/>
    </row>
    <row r="299" spans="1:7" ht="12.75">
      <c r="A299" s="248"/>
      <c r="B299" s="248"/>
      <c r="C299" s="248"/>
      <c r="D299" s="248"/>
      <c r="E299" s="248"/>
      <c r="F299" s="248"/>
      <c r="G299" s="248"/>
    </row>
    <row r="300" spans="1:7" ht="12.75">
      <c r="A300" s="248"/>
      <c r="B300" s="248"/>
      <c r="C300" s="248"/>
      <c r="D300" s="248"/>
      <c r="E300" s="248"/>
      <c r="F300" s="248"/>
      <c r="G300" s="248"/>
    </row>
    <row r="301" spans="1:7" ht="12.75">
      <c r="A301" s="248"/>
      <c r="B301" s="248"/>
      <c r="C301" s="248"/>
      <c r="D301" s="248"/>
      <c r="E301" s="248"/>
      <c r="F301" s="248"/>
      <c r="G301" s="248"/>
    </row>
    <row r="302" spans="1:7" ht="12.75">
      <c r="A302" s="248"/>
      <c r="B302" s="248"/>
      <c r="C302" s="248"/>
      <c r="D302" s="248"/>
      <c r="E302" s="248"/>
      <c r="F302" s="248"/>
      <c r="G302" s="248"/>
    </row>
    <row r="303" spans="1:7" ht="12.75">
      <c r="A303" s="248"/>
      <c r="B303" s="248"/>
      <c r="C303" s="248"/>
      <c r="D303" s="248"/>
      <c r="E303" s="248"/>
      <c r="F303" s="248"/>
      <c r="G303" s="248"/>
    </row>
    <row r="304" spans="1:7" ht="12.75">
      <c r="A304" s="248"/>
      <c r="B304" s="248"/>
      <c r="C304" s="248"/>
      <c r="D304" s="248"/>
      <c r="E304" s="248"/>
      <c r="F304" s="248"/>
      <c r="G304" s="248"/>
    </row>
    <row r="305" spans="1:7" ht="12.75">
      <c r="A305" s="248"/>
      <c r="B305" s="248"/>
      <c r="C305" s="248"/>
      <c r="D305" s="248"/>
      <c r="E305" s="248"/>
      <c r="F305" s="248"/>
      <c r="G305" s="248"/>
    </row>
    <row r="306" spans="1:7" ht="12.75">
      <c r="A306" s="248"/>
      <c r="B306" s="248"/>
      <c r="C306" s="248"/>
      <c r="D306" s="248"/>
      <c r="E306" s="248"/>
      <c r="F306" s="248"/>
      <c r="G306" s="248"/>
    </row>
    <row r="307" spans="1:7" ht="12.75">
      <c r="A307" s="248"/>
      <c r="B307" s="248"/>
      <c r="C307" s="248"/>
      <c r="D307" s="248"/>
      <c r="E307" s="248"/>
      <c r="F307" s="248"/>
      <c r="G307" s="248"/>
    </row>
    <row r="308" spans="1:7" ht="12.75">
      <c r="A308" s="248"/>
      <c r="B308" s="248"/>
      <c r="C308" s="248"/>
      <c r="D308" s="248"/>
      <c r="E308" s="248"/>
      <c r="F308" s="248"/>
      <c r="G308" s="248"/>
    </row>
    <row r="309" spans="1:7" ht="12.75">
      <c r="A309" s="248"/>
      <c r="B309" s="248"/>
      <c r="C309" s="248"/>
      <c r="D309" s="248"/>
      <c r="E309" s="248"/>
      <c r="F309" s="248"/>
      <c r="G309" s="248"/>
    </row>
    <row r="310" spans="1:7" ht="12.75">
      <c r="A310" s="248"/>
      <c r="B310" s="248"/>
      <c r="C310" s="248"/>
      <c r="D310" s="248"/>
      <c r="E310" s="248"/>
      <c r="F310" s="248"/>
      <c r="G310" s="248"/>
    </row>
    <row r="311" spans="1:7" ht="12.75">
      <c r="A311" s="248"/>
      <c r="B311" s="248"/>
      <c r="C311" s="248"/>
      <c r="D311" s="248"/>
      <c r="E311" s="248"/>
      <c r="F311" s="248"/>
      <c r="G311" s="248"/>
    </row>
    <row r="312" spans="1:7" ht="12.75">
      <c r="A312" s="248"/>
      <c r="B312" s="248"/>
      <c r="C312" s="248"/>
      <c r="D312" s="248"/>
      <c r="E312" s="248"/>
      <c r="F312" s="248"/>
      <c r="G312" s="248"/>
    </row>
    <row r="313" spans="1:7" ht="12.75">
      <c r="A313" s="248"/>
      <c r="B313" s="248"/>
      <c r="C313" s="248"/>
      <c r="D313" s="248"/>
      <c r="E313" s="248"/>
      <c r="F313" s="248"/>
      <c r="G313" s="248"/>
    </row>
    <row r="314" spans="1:7" ht="12.75">
      <c r="A314" s="248"/>
      <c r="B314" s="248"/>
      <c r="C314" s="248"/>
      <c r="D314" s="248"/>
      <c r="E314" s="248"/>
      <c r="F314" s="248"/>
      <c r="G314" s="248"/>
    </row>
    <row r="315" spans="1:7" ht="12.75">
      <c r="A315" s="248"/>
      <c r="B315" s="248"/>
      <c r="C315" s="248"/>
      <c r="D315" s="248"/>
      <c r="E315" s="248"/>
      <c r="F315" s="248"/>
      <c r="G315" s="248"/>
    </row>
    <row r="316" spans="1:7" ht="12.75">
      <c r="A316" s="248"/>
      <c r="B316" s="248"/>
      <c r="C316" s="248"/>
      <c r="D316" s="248"/>
      <c r="E316" s="248"/>
      <c r="F316" s="248"/>
      <c r="G316" s="248"/>
    </row>
    <row r="317" spans="1:7" ht="12.75">
      <c r="A317" s="248"/>
      <c r="B317" s="248"/>
      <c r="C317" s="248"/>
      <c r="D317" s="248"/>
      <c r="E317" s="248"/>
      <c r="F317" s="248"/>
      <c r="G317" s="248"/>
    </row>
    <row r="318" spans="1:7" ht="12.75">
      <c r="A318" s="248"/>
      <c r="B318" s="248"/>
      <c r="C318" s="248"/>
      <c r="D318" s="248"/>
      <c r="E318" s="248"/>
      <c r="F318" s="248"/>
      <c r="G318" s="248"/>
    </row>
    <row r="319" spans="1:7" ht="12.75">
      <c r="A319" s="248"/>
      <c r="B319" s="248"/>
      <c r="C319" s="248"/>
      <c r="D319" s="248"/>
      <c r="E319" s="248"/>
      <c r="F319" s="248"/>
      <c r="G319" s="248"/>
    </row>
    <row r="320" spans="1:7" ht="12.75">
      <c r="A320" s="248"/>
      <c r="B320" s="248"/>
      <c r="C320" s="248"/>
      <c r="D320" s="248"/>
      <c r="E320" s="248"/>
      <c r="F320" s="248"/>
      <c r="G320" s="248"/>
    </row>
    <row r="321" spans="1:7" ht="12.75">
      <c r="A321" s="248"/>
      <c r="B321" s="248"/>
      <c r="C321" s="248"/>
      <c r="D321" s="248"/>
      <c r="E321" s="248"/>
      <c r="F321" s="248"/>
      <c r="G321" s="248"/>
    </row>
    <row r="322" spans="1:7" ht="12.75">
      <c r="A322" s="248"/>
      <c r="B322" s="248"/>
      <c r="C322" s="248"/>
      <c r="D322" s="248"/>
      <c r="E322" s="248"/>
      <c r="F322" s="248"/>
      <c r="G322" s="248"/>
    </row>
    <row r="323" spans="1:7" ht="12.75">
      <c r="A323" s="248"/>
      <c r="B323" s="248"/>
      <c r="C323" s="248"/>
      <c r="D323" s="248"/>
      <c r="E323" s="248"/>
      <c r="F323" s="248"/>
      <c r="G323" s="248"/>
    </row>
    <row r="324" spans="1:7" ht="12.75">
      <c r="A324" s="248"/>
      <c r="B324" s="248"/>
      <c r="C324" s="248"/>
      <c r="D324" s="248"/>
      <c r="E324" s="248"/>
      <c r="F324" s="248"/>
      <c r="G324" s="248"/>
    </row>
    <row r="325" spans="1:7" ht="12.75">
      <c r="A325" s="248"/>
      <c r="B325" s="248"/>
      <c r="C325" s="248"/>
      <c r="D325" s="248"/>
      <c r="E325" s="248"/>
      <c r="F325" s="248"/>
      <c r="G325" s="248"/>
    </row>
    <row r="326" spans="1:7" ht="12.75">
      <c r="A326" s="248"/>
      <c r="B326" s="248"/>
      <c r="C326" s="248"/>
      <c r="D326" s="248"/>
      <c r="E326" s="248"/>
      <c r="F326" s="248"/>
      <c r="G326" s="248"/>
    </row>
    <row r="327" spans="1:7" ht="12.75">
      <c r="A327" s="248"/>
      <c r="B327" s="248"/>
      <c r="C327" s="248"/>
      <c r="D327" s="248"/>
      <c r="E327" s="248"/>
      <c r="F327" s="248"/>
      <c r="G327" s="248"/>
    </row>
    <row r="328" spans="1:7" ht="12.75">
      <c r="A328" s="248"/>
      <c r="B328" s="248"/>
      <c r="C328" s="248"/>
      <c r="D328" s="248"/>
      <c r="E328" s="248"/>
      <c r="F328" s="248"/>
      <c r="G328" s="248"/>
    </row>
    <row r="329" spans="1:7" ht="12.75">
      <c r="A329" s="248"/>
      <c r="B329" s="248"/>
      <c r="C329" s="248"/>
      <c r="D329" s="248"/>
      <c r="E329" s="248"/>
      <c r="F329" s="248"/>
      <c r="G329" s="248"/>
    </row>
    <row r="330" spans="1:7" ht="12.75">
      <c r="A330" s="248"/>
      <c r="B330" s="248"/>
      <c r="C330" s="248"/>
      <c r="D330" s="248"/>
      <c r="E330" s="248"/>
      <c r="F330" s="248"/>
      <c r="G330" s="248"/>
    </row>
    <row r="331" spans="1:7" ht="12.75">
      <c r="A331" s="248"/>
      <c r="B331" s="248"/>
      <c r="C331" s="248"/>
      <c r="D331" s="248"/>
      <c r="E331" s="248"/>
      <c r="F331" s="248"/>
      <c r="G331" s="248"/>
    </row>
    <row r="332" spans="1:7" ht="12.75">
      <c r="A332" s="248"/>
      <c r="B332" s="248"/>
      <c r="C332" s="248"/>
      <c r="D332" s="248"/>
      <c r="E332" s="248"/>
      <c r="F332" s="248"/>
      <c r="G332" s="248"/>
    </row>
    <row r="333" spans="1:7" ht="12.75">
      <c r="A333" s="248"/>
      <c r="B333" s="248"/>
      <c r="C333" s="248"/>
      <c r="D333" s="248"/>
      <c r="E333" s="248"/>
      <c r="F333" s="248"/>
      <c r="G333" s="248"/>
    </row>
    <row r="334" spans="1:7" ht="12.75">
      <c r="A334" s="248"/>
      <c r="B334" s="248"/>
      <c r="C334" s="248"/>
      <c r="D334" s="248"/>
      <c r="E334" s="248"/>
      <c r="F334" s="248"/>
      <c r="G334" s="248"/>
    </row>
    <row r="335" spans="1:7" ht="12.75">
      <c r="A335" s="248"/>
      <c r="B335" s="248"/>
      <c r="C335" s="248"/>
      <c r="D335" s="248"/>
      <c r="E335" s="248"/>
      <c r="F335" s="248"/>
      <c r="G335" s="248"/>
    </row>
    <row r="336" spans="1:7" ht="12.75">
      <c r="A336" s="248"/>
      <c r="B336" s="248"/>
      <c r="C336" s="248"/>
      <c r="D336" s="248"/>
      <c r="E336" s="248"/>
      <c r="F336" s="248"/>
      <c r="G336" s="248"/>
    </row>
    <row r="337" spans="1:7" ht="12.75">
      <c r="A337" s="248"/>
      <c r="B337" s="248"/>
      <c r="C337" s="248"/>
      <c r="D337" s="248"/>
      <c r="E337" s="248"/>
      <c r="F337" s="248"/>
      <c r="G337" s="248"/>
    </row>
    <row r="338" spans="1:7" ht="12.75">
      <c r="A338" s="248"/>
      <c r="B338" s="248"/>
      <c r="C338" s="248"/>
      <c r="D338" s="248"/>
      <c r="E338" s="248"/>
      <c r="F338" s="248"/>
      <c r="G338" s="248"/>
    </row>
    <row r="339" spans="1:7" ht="12.75">
      <c r="A339" s="248"/>
      <c r="B339" s="248"/>
      <c r="C339" s="248"/>
      <c r="D339" s="248"/>
      <c r="E339" s="248"/>
      <c r="F339" s="248"/>
      <c r="G339" s="248"/>
    </row>
    <row r="340" spans="1:7" ht="12.75">
      <c r="A340" s="248"/>
      <c r="B340" s="248"/>
      <c r="C340" s="248"/>
      <c r="D340" s="248"/>
      <c r="E340" s="248"/>
      <c r="F340" s="248"/>
      <c r="G340" s="248"/>
    </row>
    <row r="341" spans="1:7" ht="12.75">
      <c r="A341" s="248"/>
      <c r="B341" s="248"/>
      <c r="C341" s="248"/>
      <c r="D341" s="248"/>
      <c r="E341" s="248"/>
      <c r="F341" s="248"/>
      <c r="G341" s="248"/>
    </row>
    <row r="342" spans="1:7" ht="12.75">
      <c r="A342" s="248"/>
      <c r="B342" s="248"/>
      <c r="C342" s="248"/>
      <c r="D342" s="248"/>
      <c r="E342" s="248"/>
      <c r="F342" s="248"/>
      <c r="G342" s="248"/>
    </row>
    <row r="343" spans="1:7" ht="12.75">
      <c r="A343" s="248"/>
      <c r="B343" s="248"/>
      <c r="C343" s="248"/>
      <c r="D343" s="248"/>
      <c r="E343" s="248"/>
      <c r="F343" s="248"/>
      <c r="G343" s="248"/>
    </row>
    <row r="344" spans="1:7" ht="12.75">
      <c r="A344" s="248"/>
      <c r="B344" s="248"/>
      <c r="C344" s="248"/>
      <c r="D344" s="248"/>
      <c r="E344" s="248"/>
      <c r="F344" s="248"/>
      <c r="G344" s="248"/>
    </row>
    <row r="345" spans="1:7" ht="12.75">
      <c r="A345" s="248"/>
      <c r="B345" s="248"/>
      <c r="C345" s="248"/>
      <c r="D345" s="248"/>
      <c r="E345" s="248"/>
      <c r="F345" s="248"/>
      <c r="G345" s="248"/>
    </row>
    <row r="346" spans="1:7" ht="12.75">
      <c r="A346" s="248"/>
      <c r="B346" s="248"/>
      <c r="C346" s="248"/>
      <c r="D346" s="248"/>
      <c r="E346" s="248"/>
      <c r="F346" s="248"/>
      <c r="G346" s="248"/>
    </row>
    <row r="347" spans="1:7" ht="12.75">
      <c r="A347" s="248"/>
      <c r="B347" s="248"/>
      <c r="C347" s="248"/>
      <c r="D347" s="248"/>
      <c r="E347" s="248"/>
      <c r="F347" s="248"/>
      <c r="G347" s="248"/>
    </row>
    <row r="348" spans="1:7" ht="12.75">
      <c r="A348" s="248"/>
      <c r="B348" s="248"/>
      <c r="C348" s="248"/>
      <c r="D348" s="248"/>
      <c r="E348" s="248"/>
      <c r="F348" s="248"/>
      <c r="G348" s="248"/>
    </row>
    <row r="349" spans="1:7" ht="12.75">
      <c r="A349" s="248"/>
      <c r="B349" s="248"/>
      <c r="C349" s="248"/>
      <c r="D349" s="248"/>
      <c r="E349" s="248"/>
      <c r="F349" s="248"/>
      <c r="G349" s="248"/>
    </row>
    <row r="350" spans="1:7" ht="12.75">
      <c r="A350" s="248"/>
      <c r="B350" s="248"/>
      <c r="C350" s="248"/>
      <c r="D350" s="248"/>
      <c r="E350" s="248"/>
      <c r="F350" s="248"/>
      <c r="G350" s="248"/>
    </row>
    <row r="351" spans="1:7" ht="12.75">
      <c r="A351" s="248"/>
      <c r="B351" s="248"/>
      <c r="C351" s="248"/>
      <c r="D351" s="248"/>
      <c r="E351" s="248"/>
      <c r="F351" s="248"/>
      <c r="G351" s="248"/>
    </row>
    <row r="352" spans="1:7" ht="12.75">
      <c r="A352" s="248"/>
      <c r="B352" s="248"/>
      <c r="C352" s="248"/>
      <c r="D352" s="248"/>
      <c r="E352" s="248"/>
      <c r="F352" s="248"/>
      <c r="G352" s="248"/>
    </row>
    <row r="353" spans="1:7" ht="12.75">
      <c r="A353" s="248"/>
      <c r="B353" s="248"/>
      <c r="C353" s="248"/>
      <c r="D353" s="248"/>
      <c r="E353" s="248"/>
      <c r="F353" s="248"/>
      <c r="G353" s="248"/>
    </row>
    <row r="354" spans="1:7" ht="12.75">
      <c r="A354" s="248"/>
      <c r="B354" s="248"/>
      <c r="C354" s="248"/>
      <c r="D354" s="248"/>
      <c r="E354" s="248"/>
      <c r="F354" s="248"/>
      <c r="G354" s="248"/>
    </row>
    <row r="355" spans="1:7" ht="12.75">
      <c r="A355" s="248"/>
      <c r="B355" s="248"/>
      <c r="C355" s="248"/>
      <c r="D355" s="248"/>
      <c r="E355" s="248"/>
      <c r="F355" s="248"/>
      <c r="G355" s="248"/>
    </row>
    <row r="356" spans="1:7" ht="12.75">
      <c r="A356" s="248"/>
      <c r="B356" s="248"/>
      <c r="C356" s="248"/>
      <c r="D356" s="248"/>
      <c r="E356" s="248"/>
      <c r="F356" s="248"/>
      <c r="G356" s="248"/>
    </row>
    <row r="357" spans="1:7" ht="12.75">
      <c r="A357" s="248"/>
      <c r="B357" s="248"/>
      <c r="C357" s="248"/>
      <c r="D357" s="248"/>
      <c r="E357" s="248"/>
      <c r="F357" s="248"/>
      <c r="G357" s="248"/>
    </row>
    <row r="358" spans="1:7" ht="12.75">
      <c r="A358" s="248"/>
      <c r="B358" s="248"/>
      <c r="C358" s="248"/>
      <c r="D358" s="248"/>
      <c r="E358" s="248"/>
      <c r="F358" s="248"/>
      <c r="G358" s="248"/>
    </row>
    <row r="359" spans="1:7" ht="12.75">
      <c r="A359" s="248"/>
      <c r="B359" s="248"/>
      <c r="C359" s="248"/>
      <c r="D359" s="248"/>
      <c r="E359" s="248"/>
      <c r="F359" s="248"/>
      <c r="G359" s="248"/>
    </row>
    <row r="360" spans="1:7" ht="12.75">
      <c r="A360" s="248"/>
      <c r="B360" s="248"/>
      <c r="C360" s="248"/>
      <c r="D360" s="248"/>
      <c r="E360" s="248"/>
      <c r="F360" s="248"/>
      <c r="G360" s="248"/>
    </row>
    <row r="361" spans="1:7" ht="12.75">
      <c r="A361" s="248"/>
      <c r="B361" s="248"/>
      <c r="C361" s="248"/>
      <c r="D361" s="248"/>
      <c r="E361" s="248"/>
      <c r="F361" s="248"/>
      <c r="G361" s="248"/>
    </row>
    <row r="362" spans="1:7" ht="12.75">
      <c r="A362" s="248"/>
      <c r="B362" s="248"/>
      <c r="C362" s="248"/>
      <c r="D362" s="248"/>
      <c r="E362" s="248"/>
      <c r="F362" s="248"/>
      <c r="G362" s="248"/>
    </row>
    <row r="363" spans="1:7" ht="12.75">
      <c r="A363" s="248"/>
      <c r="B363" s="248"/>
      <c r="C363" s="248"/>
      <c r="D363" s="248"/>
      <c r="E363" s="248"/>
      <c r="F363" s="248"/>
      <c r="G363" s="248"/>
    </row>
    <row r="364" spans="1:7" ht="12.75">
      <c r="A364" s="248"/>
      <c r="B364" s="248"/>
      <c r="C364" s="248"/>
      <c r="D364" s="248"/>
      <c r="E364" s="248"/>
      <c r="F364" s="248"/>
      <c r="G364" s="248"/>
    </row>
    <row r="365" spans="1:7" ht="12.75">
      <c r="A365" s="248"/>
      <c r="B365" s="248"/>
      <c r="C365" s="248"/>
      <c r="D365" s="248"/>
      <c r="E365" s="248"/>
      <c r="F365" s="248"/>
      <c r="G365" s="248"/>
    </row>
    <row r="366" spans="1:7" ht="12.75">
      <c r="A366" s="248"/>
      <c r="B366" s="248"/>
      <c r="C366" s="248"/>
      <c r="D366" s="248"/>
      <c r="E366" s="248"/>
      <c r="F366" s="248"/>
      <c r="G366" s="248"/>
    </row>
    <row r="367" spans="1:7" ht="12.75">
      <c r="A367" s="248"/>
      <c r="B367" s="248"/>
      <c r="C367" s="248"/>
      <c r="D367" s="248"/>
      <c r="E367" s="248"/>
      <c r="F367" s="248"/>
      <c r="G367" s="248"/>
    </row>
    <row r="368" spans="1:7" ht="12.75">
      <c r="A368" s="248"/>
      <c r="B368" s="248"/>
      <c r="C368" s="248"/>
      <c r="D368" s="248"/>
      <c r="E368" s="248"/>
      <c r="F368" s="248"/>
      <c r="G368" s="248"/>
    </row>
    <row r="369" spans="1:7" ht="12.75">
      <c r="A369" s="248"/>
      <c r="B369" s="248"/>
      <c r="C369" s="248"/>
      <c r="D369" s="248"/>
      <c r="E369" s="248"/>
      <c r="F369" s="248"/>
      <c r="G369" s="248"/>
    </row>
    <row r="370" spans="1:7" ht="12.75">
      <c r="A370" s="248"/>
      <c r="B370" s="248"/>
      <c r="C370" s="248"/>
      <c r="D370" s="248"/>
      <c r="E370" s="248"/>
      <c r="F370" s="248"/>
      <c r="G370" s="248"/>
    </row>
    <row r="371" spans="1:7" ht="12.75">
      <c r="A371" s="248"/>
      <c r="B371" s="248"/>
      <c r="C371" s="248"/>
      <c r="D371" s="248"/>
      <c r="E371" s="248"/>
      <c r="F371" s="248"/>
      <c r="G371" s="248"/>
    </row>
    <row r="372" spans="1:7" ht="12.75">
      <c r="A372" s="248"/>
      <c r="B372" s="248"/>
      <c r="C372" s="248"/>
      <c r="D372" s="248"/>
      <c r="E372" s="248"/>
      <c r="F372" s="248"/>
      <c r="G372" s="248"/>
    </row>
    <row r="373" spans="1:7" ht="12.75">
      <c r="A373" s="248"/>
      <c r="B373" s="248"/>
      <c r="C373" s="248"/>
      <c r="D373" s="248"/>
      <c r="E373" s="248"/>
      <c r="F373" s="248"/>
      <c r="G373" s="248"/>
    </row>
    <row r="374" spans="1:7" ht="12.75">
      <c r="A374" s="248"/>
      <c r="B374" s="248"/>
      <c r="C374" s="248"/>
      <c r="D374" s="248"/>
      <c r="E374" s="248"/>
      <c r="F374" s="248"/>
      <c r="G374" s="248"/>
    </row>
    <row r="375" spans="1:7" ht="12.75">
      <c r="A375" s="248"/>
      <c r="B375" s="248"/>
      <c r="C375" s="248"/>
      <c r="D375" s="248"/>
      <c r="E375" s="248"/>
      <c r="F375" s="248"/>
      <c r="G375" s="248"/>
    </row>
    <row r="376" spans="1:7" ht="12.75">
      <c r="A376" s="248"/>
      <c r="B376" s="248"/>
      <c r="C376" s="248"/>
      <c r="D376" s="248"/>
      <c r="E376" s="248"/>
      <c r="F376" s="248"/>
      <c r="G376" s="248"/>
    </row>
    <row r="377" spans="1:7" ht="12.75">
      <c r="A377" s="248"/>
      <c r="B377" s="248"/>
      <c r="C377" s="248"/>
      <c r="D377" s="248"/>
      <c r="E377" s="248"/>
      <c r="F377" s="248"/>
      <c r="G377" s="248"/>
    </row>
    <row r="378" spans="1:7" ht="12.75">
      <c r="A378" s="248"/>
      <c r="B378" s="248"/>
      <c r="C378" s="248"/>
      <c r="D378" s="248"/>
      <c r="E378" s="248"/>
      <c r="F378" s="248"/>
      <c r="G378" s="248"/>
    </row>
    <row r="379" spans="1:7" ht="12.75">
      <c r="A379" s="248"/>
      <c r="B379" s="248"/>
      <c r="C379" s="248"/>
      <c r="D379" s="248"/>
      <c r="E379" s="248"/>
      <c r="F379" s="248"/>
      <c r="G379" s="248"/>
    </row>
    <row r="380" spans="1:7" ht="12.75">
      <c r="A380" s="248"/>
      <c r="B380" s="248"/>
      <c r="C380" s="248"/>
      <c r="D380" s="248"/>
      <c r="E380" s="248"/>
      <c r="F380" s="248"/>
      <c r="G380" s="248"/>
    </row>
    <row r="381" spans="1:7" ht="12.75">
      <c r="A381" s="248"/>
      <c r="B381" s="248"/>
      <c r="C381" s="248"/>
      <c r="D381" s="248"/>
      <c r="E381" s="248"/>
      <c r="F381" s="248"/>
      <c r="G381" s="248"/>
    </row>
    <row r="382" spans="1:7" ht="12.75">
      <c r="A382" s="248"/>
      <c r="B382" s="248"/>
      <c r="C382" s="248"/>
      <c r="D382" s="248"/>
      <c r="E382" s="248"/>
      <c r="F382" s="248"/>
      <c r="G382" s="248"/>
    </row>
    <row r="383" spans="1:7" ht="12.75">
      <c r="A383" s="248"/>
      <c r="B383" s="248"/>
      <c r="C383" s="248"/>
      <c r="D383" s="248"/>
      <c r="E383" s="248"/>
      <c r="F383" s="248"/>
      <c r="G383" s="248"/>
    </row>
    <row r="384" spans="1:7" ht="12.75">
      <c r="A384" s="248"/>
      <c r="B384" s="248"/>
      <c r="C384" s="248"/>
      <c r="D384" s="248"/>
      <c r="E384" s="248"/>
      <c r="F384" s="248"/>
      <c r="G384" s="248"/>
    </row>
    <row r="385" spans="1:7" ht="12.75">
      <c r="A385" s="248"/>
      <c r="B385" s="248"/>
      <c r="C385" s="248"/>
      <c r="D385" s="248"/>
      <c r="E385" s="248"/>
      <c r="F385" s="248"/>
      <c r="G385" s="248"/>
    </row>
    <row r="386" spans="1:7" ht="12.75">
      <c r="A386" s="248"/>
      <c r="B386" s="248"/>
      <c r="C386" s="248"/>
      <c r="D386" s="248"/>
      <c r="E386" s="248"/>
      <c r="F386" s="248"/>
      <c r="G386" s="248"/>
    </row>
    <row r="387" spans="1:7" ht="12.75">
      <c r="A387" s="248"/>
      <c r="B387" s="248"/>
      <c r="C387" s="248"/>
      <c r="D387" s="248"/>
      <c r="E387" s="248"/>
      <c r="F387" s="248"/>
      <c r="G387" s="248"/>
    </row>
    <row r="388" spans="1:7" ht="12.75">
      <c r="A388" s="248"/>
      <c r="B388" s="248"/>
      <c r="C388" s="248"/>
      <c r="D388" s="248"/>
      <c r="E388" s="248"/>
      <c r="F388" s="248"/>
      <c r="G388" s="248"/>
    </row>
    <row r="389" spans="1:7" ht="12.75">
      <c r="A389" s="248"/>
      <c r="B389" s="248"/>
      <c r="C389" s="248"/>
      <c r="D389" s="248"/>
      <c r="E389" s="248"/>
      <c r="F389" s="248"/>
      <c r="G389" s="248"/>
    </row>
    <row r="390" spans="1:7" ht="12.75">
      <c r="A390" s="248"/>
      <c r="B390" s="248"/>
      <c r="C390" s="248"/>
      <c r="D390" s="248"/>
      <c r="E390" s="248"/>
      <c r="F390" s="248"/>
      <c r="G390" s="248"/>
    </row>
    <row r="391" spans="1:7" ht="12.75">
      <c r="A391" s="248"/>
      <c r="B391" s="248"/>
      <c r="C391" s="248"/>
      <c r="D391" s="248"/>
      <c r="E391" s="248"/>
      <c r="F391" s="248"/>
      <c r="G391" s="248"/>
    </row>
    <row r="392" spans="1:7" ht="12.75">
      <c r="A392" s="248"/>
      <c r="B392" s="248"/>
      <c r="C392" s="248"/>
      <c r="D392" s="248"/>
      <c r="E392" s="248"/>
      <c r="F392" s="248"/>
      <c r="G392" s="248"/>
    </row>
    <row r="393" spans="1:7" ht="12.75">
      <c r="A393" s="248"/>
      <c r="B393" s="248"/>
      <c r="C393" s="248"/>
      <c r="D393" s="248"/>
      <c r="E393" s="248"/>
      <c r="F393" s="248"/>
      <c r="G393" s="248"/>
    </row>
    <row r="394" spans="1:7" ht="12.75">
      <c r="A394" s="248"/>
      <c r="B394" s="248"/>
      <c r="C394" s="248"/>
      <c r="D394" s="248"/>
      <c r="E394" s="248"/>
      <c r="F394" s="248"/>
      <c r="G394" s="248"/>
    </row>
    <row r="395" spans="1:7" ht="12.75">
      <c r="A395" s="248"/>
      <c r="B395" s="248"/>
      <c r="C395" s="248"/>
      <c r="D395" s="248"/>
      <c r="E395" s="248"/>
      <c r="F395" s="248"/>
      <c r="G395" s="248"/>
    </row>
    <row r="396" spans="1:7" ht="12.75">
      <c r="A396" s="248"/>
      <c r="B396" s="248"/>
      <c r="C396" s="248"/>
      <c r="D396" s="248"/>
      <c r="E396" s="248"/>
      <c r="F396" s="248"/>
      <c r="G396" s="248"/>
    </row>
    <row r="397" spans="1:7" ht="12.75">
      <c r="A397" s="248"/>
      <c r="B397" s="248"/>
      <c r="C397" s="248"/>
      <c r="D397" s="248"/>
      <c r="E397" s="248"/>
      <c r="F397" s="248"/>
      <c r="G397" s="248"/>
    </row>
    <row r="398" spans="1:7" ht="12.75">
      <c r="A398" s="248"/>
      <c r="B398" s="248"/>
      <c r="C398" s="248"/>
      <c r="D398" s="248"/>
      <c r="E398" s="248"/>
      <c r="F398" s="248"/>
      <c r="G398" s="248"/>
    </row>
    <row r="399" spans="1:7" ht="12.75">
      <c r="A399" s="248"/>
      <c r="B399" s="248"/>
      <c r="C399" s="248"/>
      <c r="D399" s="248"/>
      <c r="E399" s="248"/>
      <c r="F399" s="248"/>
      <c r="G399" s="248"/>
    </row>
    <row r="400" spans="1:7" ht="12.75">
      <c r="A400" s="248"/>
      <c r="B400" s="248"/>
      <c r="C400" s="248"/>
      <c r="D400" s="248"/>
      <c r="E400" s="248"/>
      <c r="F400" s="248"/>
      <c r="G400" s="248"/>
    </row>
    <row r="401" spans="1:7" ht="12.75">
      <c r="A401" s="248"/>
      <c r="B401" s="248"/>
      <c r="C401" s="248"/>
      <c r="D401" s="248"/>
      <c r="E401" s="248"/>
      <c r="F401" s="248"/>
      <c r="G401" s="248"/>
    </row>
    <row r="402" spans="1:7" ht="12.75">
      <c r="A402" s="248"/>
      <c r="B402" s="248"/>
      <c r="C402" s="248"/>
      <c r="D402" s="248"/>
      <c r="E402" s="248"/>
      <c r="F402" s="248"/>
      <c r="G402" s="248"/>
    </row>
    <row r="403" spans="1:7" ht="12.75">
      <c r="A403" s="248"/>
      <c r="B403" s="248"/>
      <c r="C403" s="248"/>
      <c r="D403" s="248"/>
      <c r="E403" s="248"/>
      <c r="F403" s="248"/>
      <c r="G403" s="248"/>
    </row>
    <row r="404" spans="1:7" ht="12.75">
      <c r="A404" s="248"/>
      <c r="B404" s="248"/>
      <c r="C404" s="248"/>
      <c r="D404" s="248"/>
      <c r="E404" s="248"/>
      <c r="F404" s="248"/>
      <c r="G404" s="248"/>
    </row>
    <row r="405" spans="1:7" ht="12.75">
      <c r="A405" s="248"/>
      <c r="B405" s="248"/>
      <c r="C405" s="248"/>
      <c r="D405" s="248"/>
      <c r="E405" s="248"/>
      <c r="F405" s="248"/>
      <c r="G405" s="248"/>
    </row>
    <row r="406" spans="1:7" ht="12.75">
      <c r="A406" s="248"/>
      <c r="B406" s="248"/>
      <c r="C406" s="248"/>
      <c r="D406" s="248"/>
      <c r="E406" s="248"/>
      <c r="F406" s="248"/>
      <c r="G406" s="248"/>
    </row>
    <row r="407" spans="1:7" ht="12.75">
      <c r="A407" s="248"/>
      <c r="B407" s="248"/>
      <c r="C407" s="248"/>
      <c r="D407" s="248"/>
      <c r="E407" s="248"/>
      <c r="F407" s="248"/>
      <c r="G407" s="248"/>
    </row>
    <row r="408" spans="1:7" ht="12.75">
      <c r="A408" s="248"/>
      <c r="B408" s="248"/>
      <c r="C408" s="248"/>
      <c r="D408" s="248"/>
      <c r="E408" s="248"/>
      <c r="F408" s="248"/>
      <c r="G408" s="248"/>
    </row>
    <row r="409" spans="1:7" ht="12.75">
      <c r="A409" s="248"/>
      <c r="B409" s="248"/>
      <c r="C409" s="248"/>
      <c r="D409" s="248"/>
      <c r="E409" s="248"/>
      <c r="F409" s="248"/>
      <c r="G409" s="248"/>
    </row>
    <row r="410" spans="1:7" ht="12.75">
      <c r="A410" s="248"/>
      <c r="B410" s="248"/>
      <c r="C410" s="248"/>
      <c r="D410" s="248"/>
      <c r="E410" s="248"/>
      <c r="F410" s="248"/>
      <c r="G410" s="248"/>
    </row>
    <row r="411" spans="1:7" ht="12.75">
      <c r="A411" s="248"/>
      <c r="B411" s="248"/>
      <c r="C411" s="248"/>
      <c r="D411" s="248"/>
      <c r="E411" s="248"/>
      <c r="F411" s="248"/>
      <c r="G411" s="248"/>
    </row>
    <row r="412" spans="1:7" ht="12.75">
      <c r="A412" s="248"/>
      <c r="B412" s="248"/>
      <c r="C412" s="248"/>
      <c r="D412" s="248"/>
      <c r="E412" s="248"/>
      <c r="F412" s="248"/>
      <c r="G412" s="248"/>
    </row>
    <row r="413" spans="1:7" ht="12.75">
      <c r="A413" s="248"/>
      <c r="B413" s="248"/>
      <c r="C413" s="248"/>
      <c r="D413" s="248"/>
      <c r="E413" s="248"/>
      <c r="F413" s="248"/>
      <c r="G413" s="248"/>
    </row>
    <row r="414" spans="1:7" ht="12.75">
      <c r="A414" s="248"/>
      <c r="B414" s="248"/>
      <c r="C414" s="248"/>
      <c r="D414" s="248"/>
      <c r="E414" s="248"/>
      <c r="F414" s="248"/>
      <c r="G414" s="248"/>
    </row>
    <row r="415" spans="1:7" ht="12.75">
      <c r="A415" s="248"/>
      <c r="B415" s="248"/>
      <c r="C415" s="248"/>
      <c r="D415" s="248"/>
      <c r="E415" s="248"/>
      <c r="F415" s="248"/>
      <c r="G415" s="248"/>
    </row>
    <row r="416" spans="1:7" ht="12.75">
      <c r="A416" s="248"/>
      <c r="B416" s="248"/>
      <c r="C416" s="248"/>
      <c r="D416" s="248"/>
      <c r="E416" s="248"/>
      <c r="F416" s="248"/>
      <c r="G416" s="248"/>
    </row>
  </sheetData>
  <mergeCells count="12">
    <mergeCell ref="A134:D134"/>
    <mergeCell ref="A6:G6"/>
    <mergeCell ref="A7:G7"/>
    <mergeCell ref="A8:G8"/>
    <mergeCell ref="A1:E1"/>
    <mergeCell ref="A2:E2"/>
    <mergeCell ref="A4:E4"/>
    <mergeCell ref="A5:G5"/>
    <mergeCell ref="F1:G1"/>
    <mergeCell ref="F2:G2"/>
    <mergeCell ref="F3:G3"/>
    <mergeCell ref="F4:G4"/>
  </mergeCells>
  <printOptions/>
  <pageMargins left="0.57" right="0.53" top="0.76" bottom="0.69" header="0.38" footer="0.5"/>
  <pageSetup horizontalDpi="600" verticalDpi="600" orientation="portrait" paperSize="9" r:id="rId1"/>
  <headerFooter alignWithMargins="0">
    <oddHeader>&amp;CStrona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K14" sqref="J14:K14"/>
    </sheetView>
  </sheetViews>
  <sheetFormatPr defaultColWidth="9.00390625" defaultRowHeight="12.75"/>
  <cols>
    <col min="1" max="1" width="5.625" style="0" customWidth="1"/>
    <col min="2" max="2" width="8.375" style="0" customWidth="1"/>
    <col min="3" max="3" width="5.375" style="0" customWidth="1"/>
    <col min="4" max="4" width="32.625" style="0" customWidth="1"/>
    <col min="5" max="5" width="12.75390625" style="0" customWidth="1"/>
    <col min="6" max="6" width="10.25390625" style="0" customWidth="1"/>
  </cols>
  <sheetData>
    <row r="1" spans="1:7" ht="12.75">
      <c r="A1" s="364"/>
      <c r="B1" s="364"/>
      <c r="C1" s="364"/>
      <c r="D1" s="364"/>
      <c r="E1" s="364"/>
      <c r="F1" s="536" t="s">
        <v>323</v>
      </c>
      <c r="G1" s="536"/>
    </row>
    <row r="2" spans="1:7" ht="12.75">
      <c r="A2" s="364"/>
      <c r="B2" s="364"/>
      <c r="C2" s="364"/>
      <c r="D2" s="364"/>
      <c r="E2" s="364"/>
      <c r="F2" s="536" t="s">
        <v>304</v>
      </c>
      <c r="G2" s="536"/>
    </row>
    <row r="3" spans="1:7" ht="12.75">
      <c r="A3" s="364"/>
      <c r="B3" s="364"/>
      <c r="C3" s="364"/>
      <c r="D3" s="364"/>
      <c r="E3" s="364"/>
      <c r="F3" s="536" t="s">
        <v>186</v>
      </c>
      <c r="G3" s="536"/>
    </row>
    <row r="4" spans="1:7" ht="12.75">
      <c r="A4" s="364"/>
      <c r="B4" s="364"/>
      <c r="C4" s="364"/>
      <c r="D4" s="364"/>
      <c r="E4" s="364"/>
      <c r="F4" s="536" t="s">
        <v>187</v>
      </c>
      <c r="G4" s="536"/>
    </row>
    <row r="5" spans="1:7" ht="12.75">
      <c r="A5" s="364"/>
      <c r="B5" s="364"/>
      <c r="C5" s="364"/>
      <c r="D5" s="364"/>
      <c r="E5" s="364"/>
      <c r="F5" s="248"/>
      <c r="G5" s="248"/>
    </row>
    <row r="6" spans="1:7" ht="18.75">
      <c r="A6" s="535" t="s">
        <v>308</v>
      </c>
      <c r="B6" s="535"/>
      <c r="C6" s="535"/>
      <c r="D6" s="535"/>
      <c r="E6" s="535"/>
      <c r="F6" s="535"/>
      <c r="G6" s="535"/>
    </row>
    <row r="7" spans="1:7" ht="18.75">
      <c r="A7" s="535" t="s">
        <v>318</v>
      </c>
      <c r="B7" s="535"/>
      <c r="C7" s="535"/>
      <c r="D7" s="535"/>
      <c r="E7" s="535"/>
      <c r="F7" s="535"/>
      <c r="G7" s="535"/>
    </row>
    <row r="8" spans="1:7" ht="18.75">
      <c r="A8" s="535" t="s">
        <v>319</v>
      </c>
      <c r="B8" s="535"/>
      <c r="C8" s="535"/>
      <c r="D8" s="535"/>
      <c r="E8" s="535"/>
      <c r="F8" s="535"/>
      <c r="G8" s="535"/>
    </row>
    <row r="9" spans="1:7" ht="14.25">
      <c r="A9" s="360"/>
      <c r="B9" s="360"/>
      <c r="C9" s="360"/>
      <c r="D9" s="360"/>
      <c r="E9" s="360"/>
      <c r="F9" s="248"/>
      <c r="G9" s="248"/>
    </row>
    <row r="10" spans="1:7" ht="12.75">
      <c r="A10" s="364"/>
      <c r="B10" s="364"/>
      <c r="C10" s="364"/>
      <c r="D10" s="364"/>
      <c r="E10" s="364"/>
      <c r="F10" s="248"/>
      <c r="G10" s="248"/>
    </row>
    <row r="11" spans="1:7" ht="47.25" customHeight="1">
      <c r="A11" s="90" t="s">
        <v>1</v>
      </c>
      <c r="B11" s="266" t="s">
        <v>21</v>
      </c>
      <c r="C11" s="266" t="s">
        <v>22</v>
      </c>
      <c r="D11" s="266" t="s">
        <v>2</v>
      </c>
      <c r="E11" s="378" t="s">
        <v>316</v>
      </c>
      <c r="F11" s="379" t="s">
        <v>317</v>
      </c>
      <c r="G11" s="341" t="s">
        <v>183</v>
      </c>
    </row>
    <row r="12" spans="1:7" s="118" customFormat="1" ht="15">
      <c r="A12" s="365">
        <v>750</v>
      </c>
      <c r="B12" s="361"/>
      <c r="C12" s="361"/>
      <c r="D12" s="366" t="s">
        <v>320</v>
      </c>
      <c r="E12" s="367">
        <f>E13</f>
        <v>2996</v>
      </c>
      <c r="F12" s="95">
        <f>F13</f>
        <v>1470</v>
      </c>
      <c r="G12" s="381">
        <v>49.1</v>
      </c>
    </row>
    <row r="13" spans="1:7" ht="12.75">
      <c r="A13" s="363"/>
      <c r="B13" s="362">
        <v>75011</v>
      </c>
      <c r="C13" s="363"/>
      <c r="D13" s="368" t="s">
        <v>321</v>
      </c>
      <c r="E13" s="369">
        <f>E14+E15+E16</f>
        <v>2996</v>
      </c>
      <c r="F13" s="96">
        <f>SUM(F14:F16)</f>
        <v>1470</v>
      </c>
      <c r="G13" s="380">
        <v>49.1</v>
      </c>
    </row>
    <row r="14" spans="1:7" s="115" customFormat="1" ht="12">
      <c r="A14" s="372"/>
      <c r="B14" s="370"/>
      <c r="C14" s="370">
        <v>4010</v>
      </c>
      <c r="D14" s="275" t="s">
        <v>278</v>
      </c>
      <c r="E14" s="371">
        <v>2504</v>
      </c>
      <c r="F14" s="107">
        <v>1150</v>
      </c>
      <c r="G14" s="108">
        <f>F14/E14*100</f>
        <v>45.926517571884986</v>
      </c>
    </row>
    <row r="15" spans="1:7" s="115" customFormat="1" ht="12">
      <c r="A15" s="372"/>
      <c r="B15" s="372"/>
      <c r="C15" s="372">
        <v>4110</v>
      </c>
      <c r="D15" s="373" t="s">
        <v>279</v>
      </c>
      <c r="E15" s="374">
        <v>432</v>
      </c>
      <c r="F15" s="111">
        <v>300</v>
      </c>
      <c r="G15" s="112">
        <f>F15/E15*100</f>
        <v>69.44444444444444</v>
      </c>
    </row>
    <row r="16" spans="1:7" s="115" customFormat="1" ht="12">
      <c r="A16" s="375"/>
      <c r="B16" s="375"/>
      <c r="C16" s="375">
        <v>4120</v>
      </c>
      <c r="D16" s="376" t="s">
        <v>280</v>
      </c>
      <c r="E16" s="377">
        <v>60</v>
      </c>
      <c r="F16" s="109">
        <v>20</v>
      </c>
      <c r="G16" s="110">
        <f>F16/E16*100</f>
        <v>33.33333333333333</v>
      </c>
    </row>
    <row r="17" spans="1:7" ht="12.75">
      <c r="A17" s="248"/>
      <c r="B17" s="248"/>
      <c r="C17" s="248"/>
      <c r="D17" s="248"/>
      <c r="E17" s="248"/>
      <c r="F17" s="248"/>
      <c r="G17" s="248"/>
    </row>
    <row r="18" spans="1:7" ht="12.75">
      <c r="A18" s="248"/>
      <c r="B18" s="248"/>
      <c r="C18" s="248"/>
      <c r="D18" s="248"/>
      <c r="E18" s="248"/>
      <c r="F18" s="248"/>
      <c r="G18" s="248"/>
    </row>
    <row r="19" spans="1:7" ht="12.75">
      <c r="A19" s="248"/>
      <c r="B19" s="248"/>
      <c r="C19" s="248"/>
      <c r="D19" s="248"/>
      <c r="E19" s="248"/>
      <c r="F19" s="248"/>
      <c r="G19" s="248"/>
    </row>
    <row r="20" spans="1:7" ht="12.75">
      <c r="A20" s="248"/>
      <c r="B20" s="248"/>
      <c r="C20" s="248"/>
      <c r="D20" s="248"/>
      <c r="E20" s="248"/>
      <c r="F20" s="248"/>
      <c r="G20" s="248"/>
    </row>
    <row r="21" spans="1:7" ht="12.75">
      <c r="A21" s="248"/>
      <c r="B21" s="248"/>
      <c r="C21" s="248"/>
      <c r="D21" s="248"/>
      <c r="E21" s="248"/>
      <c r="F21" s="248"/>
      <c r="G21" s="248"/>
    </row>
  </sheetData>
  <mergeCells count="7">
    <mergeCell ref="A6:G6"/>
    <mergeCell ref="A7:G7"/>
    <mergeCell ref="A8:G8"/>
    <mergeCell ref="F1:G1"/>
    <mergeCell ref="F2:G2"/>
    <mergeCell ref="F3:G3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2007-08-16T06:32:58Z</cp:lastPrinted>
  <dcterms:created xsi:type="dcterms:W3CDTF">1997-02-26T13:46:56Z</dcterms:created>
  <dcterms:modified xsi:type="dcterms:W3CDTF">2007-08-20T08:55:18Z</dcterms:modified>
  <cp:category/>
  <cp:version/>
  <cp:contentType/>
  <cp:contentStatus/>
</cp:coreProperties>
</file>