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tabRatio="386" activeTab="0"/>
  </bookViews>
  <sheets>
    <sheet name="doc1" sheetId="1" r:id="rId1"/>
  </sheets>
  <definedNames>
    <definedName name="_xlnm.Print_Area" localSheetId="0">'doc1'!$A$1:$L$109</definedName>
  </definedNames>
  <calcPr fullCalcOnLoad="1"/>
</workbook>
</file>

<file path=xl/sharedStrings.xml><?xml version="1.0" encoding="utf-8"?>
<sst xmlns="http://schemas.openxmlformats.org/spreadsheetml/2006/main" count="232" uniqueCount="199">
  <si>
    <t>Dział</t>
  </si>
  <si>
    <t>Rozdział</t>
  </si>
  <si>
    <t>Źródło dochodów</t>
  </si>
  <si>
    <t>1</t>
  </si>
  <si>
    <t>2</t>
  </si>
  <si>
    <t>3</t>
  </si>
  <si>
    <t>4</t>
  </si>
  <si>
    <t>010</t>
  </si>
  <si>
    <t>Rolnictwo i łowiectwo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</si>
  <si>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</si>
  <si>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</si>
  <si>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</si>
  <si>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</si>
  <si>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</si>
  <si>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</si>
  <si>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</si>
  <si>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</si>
  <si>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</si>
  <si>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</si>
  <si>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</si>
  <si>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</si>
  <si>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</si>
  <si>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</si>
  <si>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</si>
  <si>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</si>
  <si>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</si>
  <si>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</si>
  <si>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</si>
  <si>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</si>
  <si>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</si>
  <si>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</si>
  <si>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</si>
  <si>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</si>
  <si>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</si>
  <si>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</si>
  <si>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</si>
  <si>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</si>
  <si>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</si>
  <si>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</si>
  <si>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</si>
  <si>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</si>
  <si>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</si>
  <si>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</si>
  <si>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</si>
  <si>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</si>
  <si>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</si>
  <si>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</si>
  <si>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</si>
  <si>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samorządu terytorialnego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</si>
  <si>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</si>
  <si>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</si>
  <si>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</si>
  <si>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</si>
  <si>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</si>
  <si>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</si>
  <si>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</si>
  <si>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</si>
  <si>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80120</t>
  </si>
  <si>
    <t>Licea ogólnokształcące</t>
  </si>
  <si>
    <t>80130</t>
  </si>
  <si>
    <t>Szkoły zawodowe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</si>
  <si>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</si>
  <si>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</si>
  <si>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</si>
  <si>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</si>
  <si>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</si>
  <si>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</si>
  <si>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85202</t>
  </si>
  <si>
    <t>Domy pomocy społecznej</t>
  </si>
  <si>
    <t>85203</t>
  </si>
  <si>
    <t>Ośrodki wsparcia</t>
  </si>
  <si>
    <t>Rodziny zastępcze</t>
  </si>
  <si>
    <t>85218</t>
  </si>
  <si>
    <t>Powiatowe centra pomocy rodzinie</t>
  </si>
  <si>
    <t>85231</t>
  </si>
  <si>
    <t>Pomoc dla cudzoziemców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</si>
  <si>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</si>
  <si>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</si>
  <si>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</si>
  <si>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</si>
  <si>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</si>
  <si>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</si>
  <si>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</si>
  <si>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</si>
  <si>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</si>
  <si>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</si>
  <si>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85406</t>
  </si>
  <si>
    <t>Poradnie psychologiczno-pedagogiczne, w tym poradnie specjalistyczne</t>
  </si>
  <si>
    <t>Ogółem:</t>
  </si>
  <si>
    <t>85149</t>
  </si>
  <si>
    <t>85213</t>
  </si>
  <si>
    <t>85220</t>
  </si>
  <si>
    <t>85311</t>
  </si>
  <si>
    <t>85395</t>
  </si>
  <si>
    <t>900</t>
  </si>
  <si>
    <t>90095</t>
  </si>
  <si>
    <t>926</t>
  </si>
  <si>
    <t>Pozostała działalność</t>
  </si>
  <si>
    <t>Programy polityki zdrowotnej</t>
  </si>
  <si>
    <t>Składki na ubezpieczenie zdrowotne opłacane za osoby pobierające niektóre świadczenia z pomocy społecznej, niektóre świadczenia rodzinne oraz za osoby uczestniczące w zajęciach w centrum integracji społecznej</t>
  </si>
  <si>
    <t>Jednostki specjalistycznego poradnictwa, mieszkania chronione i ośrodki interwencji kryzysowej</t>
  </si>
  <si>
    <t>Rehabilitacja zawodowa i społeczna osób niepełnosprawnych</t>
  </si>
  <si>
    <t>Gospodarka komunalna i ochrona środowiska</t>
  </si>
  <si>
    <t>Kultura fizyczna i sport</t>
  </si>
  <si>
    <t>85334</t>
  </si>
  <si>
    <t>Pomoc dla repatriantów</t>
  </si>
  <si>
    <t>921</t>
  </si>
  <si>
    <t>92105</t>
  </si>
  <si>
    <t>92605</t>
  </si>
  <si>
    <t>Kultura i ochrona dziedzictwa narodowego</t>
  </si>
  <si>
    <t>Pozostałe zadania w zakresie kultury</t>
  </si>
  <si>
    <t>Zadania w zakresie kultury fizycznej i sportu</t>
  </si>
  <si>
    <t>01042</t>
  </si>
  <si>
    <t>Wyłączenie z produkcji gruntów rolnych</t>
  </si>
  <si>
    <t>75802</t>
  </si>
  <si>
    <t>80195</t>
  </si>
  <si>
    <t>Uzupełnienie subwencji ogólnej dla jednostek samorządu terytoralnego</t>
  </si>
  <si>
    <t>90019</t>
  </si>
  <si>
    <t>Wpływy i wydatki związane z gromadzeniem środków z opłat i kar za korzystania ze środowiska</t>
  </si>
  <si>
    <t>Dochody</t>
  </si>
  <si>
    <t>7=5/4</t>
  </si>
  <si>
    <t>8=6/5</t>
  </si>
  <si>
    <t>60004</t>
  </si>
  <si>
    <t>Lokalny transport zbiorowy</t>
  </si>
  <si>
    <t>80111</t>
  </si>
  <si>
    <t>Gimnazja specjalne</t>
  </si>
  <si>
    <t>85421</t>
  </si>
  <si>
    <t>Młodzieżowe ośrodki socjoterapii</t>
  </si>
  <si>
    <t>75478</t>
  </si>
  <si>
    <t>63003</t>
  </si>
  <si>
    <t>Zadania w zakresie upowszechniania turystyki</t>
  </si>
  <si>
    <t>92116</t>
  </si>
  <si>
    <t>Biblioteki</t>
  </si>
  <si>
    <t>Turystyka</t>
  </si>
  <si>
    <t>752</t>
  </si>
  <si>
    <t>75212</t>
  </si>
  <si>
    <t>Ochrona Narodowa</t>
  </si>
  <si>
    <t>Pozostałe wydatki obronne</t>
  </si>
  <si>
    <t>75803</t>
  </si>
  <si>
    <t>Część wyrównawcza subwencji ogólnej dla powiatów</t>
  </si>
  <si>
    <t>92113</t>
  </si>
  <si>
    <t xml:space="preserve">Centra kultury i sztuki </t>
  </si>
  <si>
    <t>01009</t>
  </si>
  <si>
    <t>Spółki wodne</t>
  </si>
  <si>
    <t>85295</t>
  </si>
  <si>
    <t>751</t>
  </si>
  <si>
    <t>Urzędy 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</si>
  <si>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</si>
  <si>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</si>
  <si>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80110</t>
  </si>
  <si>
    <t>Gimnazja</t>
  </si>
  <si>
    <t>85205</t>
  </si>
  <si>
    <t>Zadania w zakresie przeciwdziałania przemocy w rodzinie</t>
  </si>
  <si>
    <t>92195</t>
  </si>
  <si>
    <t>71012</t>
  </si>
  <si>
    <t>Zadania w zakresie geodezji i kartografi</t>
  </si>
  <si>
    <t>Usuwanie skutków klęsk żywiołowych</t>
  </si>
  <si>
    <t>755</t>
  </si>
  <si>
    <t>75515</t>
  </si>
  <si>
    <t>80134</t>
  </si>
  <si>
    <t>80146</t>
  </si>
  <si>
    <t>85404</t>
  </si>
  <si>
    <t>75085</t>
  </si>
  <si>
    <t>75421</t>
  </si>
  <si>
    <t>85111</t>
  </si>
  <si>
    <t>85403</t>
  </si>
  <si>
    <t>85419</t>
  </si>
  <si>
    <t>855</t>
  </si>
  <si>
    <t>85508</t>
  </si>
  <si>
    <t>85510</t>
  </si>
  <si>
    <t>Wspólna obsługa jednostek samorządu terytorialnego</t>
  </si>
  <si>
    <t>Zarządzanie kryzysowe</t>
  </si>
  <si>
    <t>Wymiar sprawiedliwości</t>
  </si>
  <si>
    <t>Nieodpłatna pomoc prawna</t>
  </si>
  <si>
    <t>Szkoły zawodowe specjalne</t>
  </si>
  <si>
    <t>Dokształacenie i doskonalenie nauczycieli</t>
  </si>
  <si>
    <t>Szpitale ogólne</t>
  </si>
  <si>
    <t>Specjalne ośrodki szkolno-wychowawcze</t>
  </si>
  <si>
    <t>Wczesne wspomaganie rozwoju dziecka</t>
  </si>
  <si>
    <t>Ośrodki rewalidacyjno-wychowawcze</t>
  </si>
  <si>
    <t>Rodzina</t>
  </si>
  <si>
    <t>Działalność placówek opiekuńczo-wychowawczych</t>
  </si>
  <si>
    <t>80115</t>
  </si>
  <si>
    <t>Technika</t>
  </si>
  <si>
    <t>Informacja o wykonaniu budżetu Powiatu Wołomińskiego w latach 2017 i 2018</t>
  </si>
  <si>
    <t>Wykonanie dochodów w 2017 roku</t>
  </si>
  <si>
    <t>Przewidywane wykonanie dochodów na 2018 rok</t>
  </si>
  <si>
    <t>Plan dochodów na 2019 rok</t>
  </si>
  <si>
    <t>85415</t>
  </si>
  <si>
    <t>Pomoc materialna dla uczniów o charakterze socjalnym</t>
  </si>
  <si>
    <t>75295</t>
  </si>
  <si>
    <t>80153</t>
  </si>
  <si>
    <t>Zapewnienie uczniom prawa do bezpłatnego dostępu do podręczników, materiałów edukacyjnych lub matriałów ćwiczeniowych</t>
  </si>
  <si>
    <t>85504</t>
  </si>
  <si>
    <t>Wspieranie rodziny</t>
  </si>
  <si>
    <t>% wzrost dochodów 2017:2018</t>
  </si>
  <si>
    <t>% wzrost dochodów 2019:2018</t>
  </si>
  <si>
    <t>80117</t>
  </si>
  <si>
    <t>Branżowe szkoły I i II stopnia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</si>
</sst>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;[Red]#,##0.0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4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1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 applyProtection="1">
      <alignment horizontal="center" vertical="center"/>
      <protection locked="0"/>
    </xf>
    <xf numFmtId="4" fontId="1" fillId="3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1" xfId="0" applyNumberFormat="1" applyFont="1" applyFill="1" applyBorder="1" applyAlignment="1">
      <alignment horizontal="center" vertical="center"/>
    </xf>
    <xf numFmtId="49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6" borderId="11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Fill="1" applyBorder="1" applyAlignment="1" applyProtection="1">
      <alignment vertical="center" wrapText="1"/>
      <protection locked="0"/>
    </xf>
    <xf numFmtId="173" fontId="1" fillId="0" borderId="11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vertical="center" wrapText="1"/>
      <protection locked="0"/>
    </xf>
    <xf numFmtId="49" fontId="1" fillId="0" borderId="22" xfId="0" applyNumberFormat="1" applyFont="1" applyFill="1" applyBorder="1" applyAlignment="1" applyProtection="1">
      <alignment vertical="center" wrapText="1"/>
      <protection locked="0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173" fontId="1" fillId="0" borderId="27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49" fontId="1" fillId="0" borderId="28" xfId="0" applyNumberFormat="1" applyFont="1" applyFill="1" applyBorder="1" applyAlignment="1" applyProtection="1">
      <alignment vertical="center" wrapText="1"/>
      <protection locked="0"/>
    </xf>
    <xf numFmtId="49" fontId="1" fillId="0" borderId="29" xfId="0" applyNumberFormat="1" applyFont="1" applyFill="1" applyBorder="1" applyAlignment="1" applyProtection="1">
      <alignment vertical="center" wrapText="1"/>
      <protection locked="0"/>
    </xf>
    <xf numFmtId="4" fontId="9" fillId="34" borderId="11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vertical="center" wrapText="1"/>
      <protection locked="0"/>
    </xf>
    <xf numFmtId="0" fontId="1" fillId="0" borderId="29" xfId="0" applyNumberFormat="1" applyFont="1" applyFill="1" applyBorder="1" applyAlignment="1" applyProtection="1">
      <alignment vertical="center" wrapText="1"/>
      <protection locked="0"/>
    </xf>
    <xf numFmtId="49" fontId="1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3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4" fillId="38" borderId="0" xfId="0" applyNumberFormat="1" applyFont="1" applyFill="1" applyAlignment="1" applyProtection="1">
      <alignment horizontal="center" vertical="center" wrapText="1"/>
      <protection locked="0"/>
    </xf>
    <xf numFmtId="49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showGridLines="0" tabSelected="1" workbookViewId="0" topLeftCell="A2">
      <selection activeCell="J103" sqref="J103"/>
    </sheetView>
  </sheetViews>
  <sheetFormatPr defaultColWidth="9.33203125" defaultRowHeight="12.75"/>
  <cols>
    <col min="1" max="1" width="3" style="0" customWidth="1"/>
    <col min="2" max="2" width="4.33203125" style="0" customWidth="1"/>
    <col min="3" max="3" width="12" style="0" customWidth="1"/>
    <col min="4" max="4" width="88.16015625" style="0" customWidth="1"/>
    <col min="5" max="5" width="36.16015625" style="0" customWidth="1"/>
    <col min="6" max="6" width="5.16015625" style="0" hidden="1" customWidth="1"/>
    <col min="7" max="7" width="4.83203125" style="0" hidden="1" customWidth="1"/>
    <col min="8" max="8" width="2.5" style="0" customWidth="1"/>
    <col min="9" max="9" width="35.5" style="0" customWidth="1"/>
    <col min="10" max="10" width="37.83203125" style="0" customWidth="1"/>
    <col min="11" max="11" width="27.5" style="4" customWidth="1"/>
    <col min="12" max="12" width="19.5" style="0" customWidth="1"/>
  </cols>
  <sheetData>
    <row r="1" spans="1:8" ht="17.25" customHeight="1" hidden="1">
      <c r="A1" s="109"/>
      <c r="B1" s="109"/>
      <c r="C1" s="109"/>
      <c r="D1" s="109"/>
      <c r="E1" s="109"/>
      <c r="F1" s="109"/>
      <c r="G1" s="109"/>
      <c r="H1" s="109"/>
    </row>
    <row r="2" spans="1:12" ht="16.5" customHeight="1">
      <c r="A2" s="115" t="s">
        <v>184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8" customFormat="1" ht="12.75" customHeight="1">
      <c r="A3" s="113" t="s">
        <v>119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45.75" customHeight="1">
      <c r="A4" s="112" t="s">
        <v>0</v>
      </c>
      <c r="B4" s="112"/>
      <c r="C4" s="7" t="s">
        <v>1</v>
      </c>
      <c r="D4" s="7" t="s">
        <v>2</v>
      </c>
      <c r="E4" s="117" t="s">
        <v>185</v>
      </c>
      <c r="F4" s="117"/>
      <c r="G4" s="117"/>
      <c r="H4" s="117"/>
      <c r="I4" s="38" t="s">
        <v>186</v>
      </c>
      <c r="J4" s="38" t="s">
        <v>187</v>
      </c>
      <c r="K4" s="39" t="s">
        <v>195</v>
      </c>
      <c r="L4" s="39" t="s">
        <v>196</v>
      </c>
    </row>
    <row r="5" spans="1:12" ht="10.5" customHeight="1">
      <c r="A5" s="108" t="s">
        <v>3</v>
      </c>
      <c r="B5" s="108"/>
      <c r="C5" s="1" t="s">
        <v>4</v>
      </c>
      <c r="D5" s="2" t="s">
        <v>5</v>
      </c>
      <c r="E5" s="100" t="s">
        <v>6</v>
      </c>
      <c r="F5" s="108"/>
      <c r="G5" s="108"/>
      <c r="H5" s="108"/>
      <c r="I5" s="3">
        <v>5</v>
      </c>
      <c r="J5" s="3">
        <v>6</v>
      </c>
      <c r="K5" s="5" t="s">
        <v>120</v>
      </c>
      <c r="L5" s="5" t="s">
        <v>121</v>
      </c>
    </row>
    <row r="6" spans="1:12" ht="15" customHeight="1">
      <c r="A6" s="90" t="s">
        <v>7</v>
      </c>
      <c r="B6" s="90"/>
      <c r="C6" s="9"/>
      <c r="D6" s="10" t="s">
        <v>8</v>
      </c>
      <c r="E6" s="84">
        <f>SUM(E7:H9)</f>
        <v>155401.19</v>
      </c>
      <c r="F6" s="85"/>
      <c r="G6" s="85"/>
      <c r="H6" s="93"/>
      <c r="I6" s="11">
        <f>SUM(I7:I9)</f>
        <v>185000</v>
      </c>
      <c r="J6" s="11">
        <f>SUM(J7:J9)</f>
        <v>22000</v>
      </c>
      <c r="K6" s="12">
        <f>SUM(I6/E6)*100</f>
        <v>119.04670742868828</v>
      </c>
      <c r="L6" s="13">
        <f aca="true" t="shared" si="0" ref="L6:L33">SUM(J6/I6)*100</f>
        <v>11.891891891891893</v>
      </c>
    </row>
    <row r="7" spans="1:12" ht="27.75" customHeight="1">
      <c r="A7" s="91"/>
      <c r="B7" s="92"/>
      <c r="C7" s="23" t="s">
        <v>9</v>
      </c>
      <c r="D7" s="15" t="s">
        <v>10</v>
      </c>
      <c r="E7" s="87">
        <v>18576</v>
      </c>
      <c r="F7" s="87"/>
      <c r="G7" s="87"/>
      <c r="H7" s="87"/>
      <c r="I7" s="16">
        <v>20000</v>
      </c>
      <c r="J7" s="16">
        <v>22000</v>
      </c>
      <c r="K7" s="17">
        <v>0</v>
      </c>
      <c r="L7" s="17">
        <v>0</v>
      </c>
    </row>
    <row r="8" spans="1:12" ht="19.5" customHeight="1">
      <c r="A8" s="96"/>
      <c r="B8" s="97"/>
      <c r="C8" s="2" t="s">
        <v>142</v>
      </c>
      <c r="D8" s="15" t="s">
        <v>143</v>
      </c>
      <c r="E8" s="78">
        <v>643.9</v>
      </c>
      <c r="F8" s="79"/>
      <c r="G8" s="79"/>
      <c r="H8" s="80"/>
      <c r="I8" s="16">
        <v>0</v>
      </c>
      <c r="J8" s="16">
        <v>0</v>
      </c>
      <c r="K8" s="17">
        <f>SUM(I8/E8)*100</f>
        <v>0</v>
      </c>
      <c r="L8" s="17">
        <v>0</v>
      </c>
    </row>
    <row r="9" spans="1:12" ht="19.5" customHeight="1">
      <c r="A9" s="110"/>
      <c r="B9" s="111"/>
      <c r="C9" s="2" t="s">
        <v>112</v>
      </c>
      <c r="D9" s="15" t="s">
        <v>113</v>
      </c>
      <c r="E9" s="87">
        <v>136181.29</v>
      </c>
      <c r="F9" s="87"/>
      <c r="G9" s="87"/>
      <c r="H9" s="87"/>
      <c r="I9" s="16">
        <v>165000</v>
      </c>
      <c r="J9" s="16">
        <v>0</v>
      </c>
      <c r="K9" s="17">
        <f aca="true" t="shared" si="1" ref="K9:K35">SUM(I9/E9)*100</f>
        <v>121.16201865909773</v>
      </c>
      <c r="L9" s="17">
        <v>0</v>
      </c>
    </row>
    <row r="10" spans="1:12" ht="19.5" customHeight="1">
      <c r="A10" s="90" t="s">
        <v>11</v>
      </c>
      <c r="B10" s="90"/>
      <c r="C10" s="9"/>
      <c r="D10" s="10" t="s">
        <v>12</v>
      </c>
      <c r="E10" s="84">
        <f>SUM(E11:E11)</f>
        <v>117153.93</v>
      </c>
      <c r="F10" s="85"/>
      <c r="G10" s="85"/>
      <c r="H10" s="93"/>
      <c r="I10" s="20">
        <f>SUM(I11:I11)</f>
        <v>119849</v>
      </c>
      <c r="J10" s="20">
        <f>SUM(J11)</f>
        <v>122605</v>
      </c>
      <c r="K10" s="12">
        <f t="shared" si="1"/>
        <v>102.30045206336655</v>
      </c>
      <c r="L10" s="12">
        <f t="shared" si="0"/>
        <v>102.29956028001904</v>
      </c>
    </row>
    <row r="11" spans="1:12" ht="19.5" customHeight="1">
      <c r="A11" s="91"/>
      <c r="B11" s="92"/>
      <c r="C11" s="2" t="s">
        <v>13</v>
      </c>
      <c r="D11" s="15" t="s">
        <v>14</v>
      </c>
      <c r="E11" s="87">
        <v>117153.93</v>
      </c>
      <c r="F11" s="87"/>
      <c r="G11" s="87"/>
      <c r="H11" s="87"/>
      <c r="I11" s="16">
        <v>119849</v>
      </c>
      <c r="J11" s="16">
        <v>122605</v>
      </c>
      <c r="K11" s="17">
        <f t="shared" si="1"/>
        <v>102.30045206336655</v>
      </c>
      <c r="L11" s="17">
        <f t="shared" si="0"/>
        <v>102.29956028001904</v>
      </c>
    </row>
    <row r="12" spans="1:12" ht="19.5" customHeight="1">
      <c r="A12" s="90" t="s">
        <v>15</v>
      </c>
      <c r="B12" s="90"/>
      <c r="C12" s="9"/>
      <c r="D12" s="10" t="s">
        <v>16</v>
      </c>
      <c r="E12" s="84">
        <f>SUM(E13:H14)</f>
        <v>14254759.25</v>
      </c>
      <c r="F12" s="85"/>
      <c r="G12" s="85"/>
      <c r="H12" s="93"/>
      <c r="I12" s="20">
        <f>SUM(I13:I14)</f>
        <v>13696637</v>
      </c>
      <c r="J12" s="20">
        <f>SUM(J13:J14)</f>
        <v>11831229</v>
      </c>
      <c r="K12" s="12">
        <f t="shared" si="1"/>
        <v>96.08466028635313</v>
      </c>
      <c r="L12" s="12">
        <f t="shared" si="0"/>
        <v>86.38053998218686</v>
      </c>
    </row>
    <row r="13" spans="1:12" ht="19.5" customHeight="1">
      <c r="A13" s="21"/>
      <c r="B13" s="22"/>
      <c r="C13" s="23" t="s">
        <v>122</v>
      </c>
      <c r="D13" s="24" t="s">
        <v>123</v>
      </c>
      <c r="E13" s="81">
        <v>6354075</v>
      </c>
      <c r="F13" s="82"/>
      <c r="G13" s="82"/>
      <c r="H13" s="83"/>
      <c r="I13" s="25">
        <v>6852577</v>
      </c>
      <c r="J13" s="25">
        <v>7715926</v>
      </c>
      <c r="K13" s="17">
        <f>SUM(I13/E13)*100</f>
        <v>107.84539055645392</v>
      </c>
      <c r="L13" s="29">
        <v>0</v>
      </c>
    </row>
    <row r="14" spans="1:12" ht="19.5" customHeight="1">
      <c r="A14" s="96"/>
      <c r="B14" s="97"/>
      <c r="C14" s="2" t="s">
        <v>17</v>
      </c>
      <c r="D14" s="15" t="s">
        <v>18</v>
      </c>
      <c r="E14" s="87">
        <v>7900684.25</v>
      </c>
      <c r="F14" s="87"/>
      <c r="G14" s="87"/>
      <c r="H14" s="87"/>
      <c r="I14" s="16">
        <v>6844060</v>
      </c>
      <c r="J14" s="35">
        <v>4115303</v>
      </c>
      <c r="K14" s="17">
        <f>SUM(I14/E14)*100</f>
        <v>86.62616785375266</v>
      </c>
      <c r="L14" s="17">
        <f t="shared" si="0"/>
        <v>60.12955760177439</v>
      </c>
    </row>
    <row r="15" spans="1:12" ht="19.5" customHeight="1">
      <c r="A15" s="94">
        <v>630</v>
      </c>
      <c r="B15" s="95"/>
      <c r="C15" s="26"/>
      <c r="D15" s="27" t="s">
        <v>133</v>
      </c>
      <c r="E15" s="84">
        <f aca="true" t="shared" si="2" ref="E15:J15">SUM(E16:E16)</f>
        <v>463.8</v>
      </c>
      <c r="F15" s="85"/>
      <c r="G15" s="85"/>
      <c r="H15" s="86"/>
      <c r="I15" s="28">
        <f t="shared" si="2"/>
        <v>4845</v>
      </c>
      <c r="J15" s="64">
        <f t="shared" si="2"/>
        <v>300000</v>
      </c>
      <c r="K15" s="13">
        <f>SUM(I15/E15)*100</f>
        <v>1044.6313065976715</v>
      </c>
      <c r="L15" s="13">
        <f>SUM(J15/I15)*100</f>
        <v>6191.950464396285</v>
      </c>
    </row>
    <row r="16" spans="1:12" ht="19.5" customHeight="1">
      <c r="A16" s="18"/>
      <c r="B16" s="19"/>
      <c r="C16" s="2" t="s">
        <v>129</v>
      </c>
      <c r="D16" s="15" t="s">
        <v>130</v>
      </c>
      <c r="E16" s="78">
        <v>463.8</v>
      </c>
      <c r="F16" s="79"/>
      <c r="G16" s="79"/>
      <c r="H16" s="80"/>
      <c r="I16" s="16">
        <v>4845</v>
      </c>
      <c r="J16" s="16">
        <v>300000</v>
      </c>
      <c r="K16" s="29">
        <f t="shared" si="1"/>
        <v>1044.6313065976715</v>
      </c>
      <c r="L16" s="17">
        <f t="shared" si="0"/>
        <v>6191.950464396285</v>
      </c>
    </row>
    <row r="17" spans="1:12" ht="19.5" customHeight="1">
      <c r="A17" s="90" t="s">
        <v>19</v>
      </c>
      <c r="B17" s="90"/>
      <c r="C17" s="9"/>
      <c r="D17" s="10" t="s">
        <v>20</v>
      </c>
      <c r="E17" s="84">
        <f>SUM(E18)</f>
        <v>2402763.97</v>
      </c>
      <c r="F17" s="85"/>
      <c r="G17" s="85"/>
      <c r="H17" s="93"/>
      <c r="I17" s="20">
        <f>SUM(I18)</f>
        <v>3286259</v>
      </c>
      <c r="J17" s="20">
        <f>SUM(J18)</f>
        <v>2308809</v>
      </c>
      <c r="K17" s="12">
        <f t="shared" si="1"/>
        <v>136.769946654394</v>
      </c>
      <c r="L17" s="12">
        <f t="shared" si="0"/>
        <v>70.25645270199337</v>
      </c>
    </row>
    <row r="18" spans="1:12" ht="19.5" customHeight="1">
      <c r="A18" s="100"/>
      <c r="B18" s="100"/>
      <c r="C18" s="2" t="s">
        <v>21</v>
      </c>
      <c r="D18" s="15" t="s">
        <v>22</v>
      </c>
      <c r="E18" s="87">
        <v>2402763.97</v>
      </c>
      <c r="F18" s="87"/>
      <c r="G18" s="87"/>
      <c r="H18" s="87"/>
      <c r="I18" s="16">
        <v>3286259</v>
      </c>
      <c r="J18" s="16">
        <v>2308809</v>
      </c>
      <c r="K18" s="29">
        <f t="shared" si="1"/>
        <v>136.769946654394</v>
      </c>
      <c r="L18" s="17">
        <f t="shared" si="0"/>
        <v>70.25645270199337</v>
      </c>
    </row>
    <row r="19" spans="1:12" ht="19.5" customHeight="1">
      <c r="A19" s="90" t="s">
        <v>23</v>
      </c>
      <c r="B19" s="90"/>
      <c r="C19" s="9"/>
      <c r="D19" s="10" t="s">
        <v>24</v>
      </c>
      <c r="E19" s="84">
        <f>SUM(E20:H21)</f>
        <v>4554386.16</v>
      </c>
      <c r="F19" s="85"/>
      <c r="G19" s="85"/>
      <c r="H19" s="93"/>
      <c r="I19" s="20">
        <f>SUM(I20:I21)</f>
        <v>4486071</v>
      </c>
      <c r="J19" s="20">
        <f>SUM(J20:J21)</f>
        <v>4555276</v>
      </c>
      <c r="K19" s="12">
        <f t="shared" si="1"/>
        <v>98.50001388551559</v>
      </c>
      <c r="L19" s="12">
        <f t="shared" si="0"/>
        <v>101.54266394802936</v>
      </c>
    </row>
    <row r="20" spans="1:12" ht="19.5" customHeight="1">
      <c r="A20" s="21"/>
      <c r="B20" s="22"/>
      <c r="C20" s="2" t="s">
        <v>154</v>
      </c>
      <c r="D20" s="15" t="s">
        <v>155</v>
      </c>
      <c r="E20" s="81">
        <v>3470741.9</v>
      </c>
      <c r="F20" s="82"/>
      <c r="G20" s="82"/>
      <c r="H20" s="83"/>
      <c r="I20" s="25">
        <v>3391189</v>
      </c>
      <c r="J20" s="25">
        <v>3445276</v>
      </c>
      <c r="K20" s="17">
        <f t="shared" si="1"/>
        <v>97.70789928228314</v>
      </c>
      <c r="L20" s="17">
        <v>0</v>
      </c>
    </row>
    <row r="21" spans="1:12" ht="22.5" customHeight="1">
      <c r="A21" s="98"/>
      <c r="B21" s="99"/>
      <c r="C21" s="2" t="s">
        <v>25</v>
      </c>
      <c r="D21" s="15" t="s">
        <v>26</v>
      </c>
      <c r="E21" s="87">
        <v>1083644.26</v>
      </c>
      <c r="F21" s="87"/>
      <c r="G21" s="87"/>
      <c r="H21" s="87"/>
      <c r="I21" s="16">
        <v>1094882</v>
      </c>
      <c r="J21" s="16">
        <v>1110000</v>
      </c>
      <c r="K21" s="17">
        <f t="shared" si="1"/>
        <v>101.03703220833744</v>
      </c>
      <c r="L21" s="17">
        <f t="shared" si="0"/>
        <v>101.38078806665925</v>
      </c>
    </row>
    <row r="22" spans="1:12" ht="22.5" customHeight="1">
      <c r="A22" s="90" t="s">
        <v>27</v>
      </c>
      <c r="B22" s="90"/>
      <c r="C22" s="9"/>
      <c r="D22" s="10" t="s">
        <v>28</v>
      </c>
      <c r="E22" s="84">
        <f>SUM(E23:H26)</f>
        <v>247685.47</v>
      </c>
      <c r="F22" s="85"/>
      <c r="G22" s="85"/>
      <c r="H22" s="93"/>
      <c r="I22" s="20">
        <f>SUM(I23:I26)</f>
        <v>227635</v>
      </c>
      <c r="J22" s="20">
        <f>SUM(J23:J26)</f>
        <v>212374</v>
      </c>
      <c r="K22" s="12">
        <f t="shared" si="1"/>
        <v>91.90486628060984</v>
      </c>
      <c r="L22" s="12">
        <f t="shared" si="0"/>
        <v>93.29584642080523</v>
      </c>
    </row>
    <row r="23" spans="1:12" ht="22.5" customHeight="1">
      <c r="A23" s="91"/>
      <c r="B23" s="92"/>
      <c r="C23" s="2" t="s">
        <v>29</v>
      </c>
      <c r="D23" s="15" t="s">
        <v>30</v>
      </c>
      <c r="E23" s="87">
        <v>119061</v>
      </c>
      <c r="F23" s="87"/>
      <c r="G23" s="87"/>
      <c r="H23" s="87"/>
      <c r="I23" s="16">
        <v>114106</v>
      </c>
      <c r="J23" s="16">
        <v>105134</v>
      </c>
      <c r="K23" s="29">
        <f t="shared" si="1"/>
        <v>95.83826777870166</v>
      </c>
      <c r="L23" s="29">
        <f t="shared" si="0"/>
        <v>92.13713564580303</v>
      </c>
    </row>
    <row r="24" spans="1:12" ht="22.5" customHeight="1">
      <c r="A24" s="96"/>
      <c r="B24" s="97"/>
      <c r="C24" s="2" t="s">
        <v>31</v>
      </c>
      <c r="D24" s="15" t="s">
        <v>32</v>
      </c>
      <c r="E24" s="87">
        <v>85071.71</v>
      </c>
      <c r="F24" s="87"/>
      <c r="G24" s="87"/>
      <c r="H24" s="87"/>
      <c r="I24" s="16">
        <v>57200</v>
      </c>
      <c r="J24" s="16">
        <v>40000</v>
      </c>
      <c r="K24" s="29">
        <f t="shared" si="1"/>
        <v>67.23739301819606</v>
      </c>
      <c r="L24" s="29">
        <f t="shared" si="0"/>
        <v>69.93006993006993</v>
      </c>
    </row>
    <row r="25" spans="1:12" ht="22.5" customHeight="1">
      <c r="A25" s="96"/>
      <c r="B25" s="97"/>
      <c r="C25" s="2" t="s">
        <v>33</v>
      </c>
      <c r="D25" s="15" t="s">
        <v>34</v>
      </c>
      <c r="E25" s="87">
        <v>42735.71</v>
      </c>
      <c r="F25" s="87"/>
      <c r="G25" s="87"/>
      <c r="H25" s="87"/>
      <c r="I25" s="16">
        <v>42501</v>
      </c>
      <c r="J25" s="16">
        <v>47000</v>
      </c>
      <c r="K25" s="29">
        <f t="shared" si="1"/>
        <v>99.45078717540905</v>
      </c>
      <c r="L25" s="29">
        <f t="shared" si="0"/>
        <v>110.58563327921695</v>
      </c>
    </row>
    <row r="26" spans="1:12" ht="22.5" customHeight="1">
      <c r="A26" s="62"/>
      <c r="B26" s="63"/>
      <c r="C26" s="23" t="s">
        <v>162</v>
      </c>
      <c r="D26" s="15" t="s">
        <v>170</v>
      </c>
      <c r="E26" s="78">
        <v>817.05</v>
      </c>
      <c r="F26" s="79"/>
      <c r="G26" s="79"/>
      <c r="H26" s="80"/>
      <c r="I26" s="16">
        <v>13828</v>
      </c>
      <c r="J26" s="16">
        <v>20240</v>
      </c>
      <c r="K26" s="29">
        <f>SUM(I26/E26)*100</f>
        <v>1692.4300838381985</v>
      </c>
      <c r="L26" s="29">
        <f>SUM(J26/I26)*100</f>
        <v>146.36968469771477</v>
      </c>
    </row>
    <row r="27" spans="1:12" ht="36" customHeight="1">
      <c r="A27" s="88" t="s">
        <v>145</v>
      </c>
      <c r="B27" s="89"/>
      <c r="C27" s="26"/>
      <c r="D27" s="27" t="s">
        <v>146</v>
      </c>
      <c r="E27" s="84">
        <f aca="true" t="shared" si="3" ref="E27:J27">SUM(E28)</f>
        <v>0</v>
      </c>
      <c r="F27" s="85"/>
      <c r="G27" s="85"/>
      <c r="H27" s="86"/>
      <c r="I27" s="32">
        <f t="shared" si="3"/>
        <v>123052</v>
      </c>
      <c r="J27" s="32">
        <f t="shared" si="3"/>
        <v>0</v>
      </c>
      <c r="K27" s="13">
        <v>0</v>
      </c>
      <c r="L27" s="13">
        <v>0</v>
      </c>
    </row>
    <row r="28" spans="1:12" ht="39" customHeight="1">
      <c r="A28" s="30"/>
      <c r="B28" s="31"/>
      <c r="C28" s="23" t="s">
        <v>147</v>
      </c>
      <c r="D28" s="15" t="s">
        <v>148</v>
      </c>
      <c r="E28" s="78">
        <v>0</v>
      </c>
      <c r="F28" s="79"/>
      <c r="G28" s="79"/>
      <c r="H28" s="80"/>
      <c r="I28" s="16">
        <v>123052</v>
      </c>
      <c r="J28" s="16">
        <v>0</v>
      </c>
      <c r="K28" s="17">
        <v>0</v>
      </c>
      <c r="L28" s="17">
        <v>0</v>
      </c>
    </row>
    <row r="29" spans="1:12" ht="13.5" customHeight="1">
      <c r="A29" s="88" t="s">
        <v>134</v>
      </c>
      <c r="B29" s="89"/>
      <c r="C29" s="26"/>
      <c r="D29" s="27" t="s">
        <v>136</v>
      </c>
      <c r="E29" s="28">
        <f>SUM(E30)</f>
        <v>7610.75</v>
      </c>
      <c r="F29" s="33"/>
      <c r="G29" s="33"/>
      <c r="H29" s="33"/>
      <c r="I29" s="34">
        <f>SUM(I30:I31)</f>
        <v>53200</v>
      </c>
      <c r="J29" s="34">
        <f>SUM(J30)</f>
        <v>0</v>
      </c>
      <c r="K29" s="13">
        <f t="shared" si="1"/>
        <v>699.0112669579213</v>
      </c>
      <c r="L29" s="13">
        <v>0</v>
      </c>
    </row>
    <row r="30" spans="1:12" ht="20.25" customHeight="1">
      <c r="A30" s="21"/>
      <c r="B30" s="22"/>
      <c r="C30" s="23" t="s">
        <v>135</v>
      </c>
      <c r="D30" s="24" t="s">
        <v>137</v>
      </c>
      <c r="E30" s="81">
        <v>7610.75</v>
      </c>
      <c r="F30" s="82"/>
      <c r="G30" s="82"/>
      <c r="H30" s="83"/>
      <c r="I30" s="35">
        <v>0</v>
      </c>
      <c r="J30" s="35">
        <v>0</v>
      </c>
      <c r="K30" s="29">
        <f t="shared" si="1"/>
        <v>0</v>
      </c>
      <c r="L30" s="29">
        <v>0</v>
      </c>
    </row>
    <row r="31" spans="1:12" ht="20.25" customHeight="1">
      <c r="A31" s="76"/>
      <c r="B31" s="77"/>
      <c r="C31" s="23" t="s">
        <v>190</v>
      </c>
      <c r="D31" s="24" t="s">
        <v>97</v>
      </c>
      <c r="E31" s="81">
        <v>0</v>
      </c>
      <c r="F31" s="82"/>
      <c r="G31" s="82"/>
      <c r="H31" s="83"/>
      <c r="I31" s="35">
        <v>53200</v>
      </c>
      <c r="J31" s="35">
        <v>0</v>
      </c>
      <c r="K31" s="29">
        <v>0</v>
      </c>
      <c r="L31" s="29">
        <v>0</v>
      </c>
    </row>
    <row r="32" spans="1:12" ht="22.5" customHeight="1">
      <c r="A32" s="107" t="s">
        <v>35</v>
      </c>
      <c r="B32" s="107"/>
      <c r="C32" s="9"/>
      <c r="D32" s="10" t="s">
        <v>36</v>
      </c>
      <c r="E32" s="84">
        <f>SUM(E33:H35)</f>
        <v>7529386.09</v>
      </c>
      <c r="F32" s="85"/>
      <c r="G32" s="85"/>
      <c r="H32" s="93"/>
      <c r="I32" s="20">
        <f>SUM(I33:I35)</f>
        <v>7928821</v>
      </c>
      <c r="J32" s="20">
        <f>SUM(J33:J35)</f>
        <v>6770107</v>
      </c>
      <c r="K32" s="12">
        <f t="shared" si="1"/>
        <v>105.30501298811734</v>
      </c>
      <c r="L32" s="12">
        <f t="shared" si="0"/>
        <v>85.38604919949637</v>
      </c>
    </row>
    <row r="33" spans="1:12" ht="21" customHeight="1">
      <c r="A33" s="101"/>
      <c r="B33" s="102"/>
      <c r="C33" s="36" t="s">
        <v>37</v>
      </c>
      <c r="D33" s="15" t="s">
        <v>38</v>
      </c>
      <c r="E33" s="87">
        <v>7047294.37</v>
      </c>
      <c r="F33" s="87"/>
      <c r="G33" s="87"/>
      <c r="H33" s="87"/>
      <c r="I33" s="16">
        <v>7175335</v>
      </c>
      <c r="J33" s="16">
        <v>6770107</v>
      </c>
      <c r="K33" s="29">
        <f t="shared" si="1"/>
        <v>101.81687642487395</v>
      </c>
      <c r="L33" s="29">
        <f t="shared" si="0"/>
        <v>94.35248667832234</v>
      </c>
    </row>
    <row r="34" spans="1:12" ht="21" customHeight="1">
      <c r="A34" s="101"/>
      <c r="B34" s="102"/>
      <c r="C34" s="75" t="s">
        <v>163</v>
      </c>
      <c r="D34" s="15" t="s">
        <v>171</v>
      </c>
      <c r="E34" s="87">
        <v>474433.72</v>
      </c>
      <c r="F34" s="87"/>
      <c r="G34" s="87"/>
      <c r="H34" s="87"/>
      <c r="I34" s="16">
        <v>753486</v>
      </c>
      <c r="J34" s="16">
        <v>0</v>
      </c>
      <c r="K34" s="29">
        <f>SUM(I34/E34)*100</f>
        <v>158.81796934669822</v>
      </c>
      <c r="L34" s="29">
        <f>SUM(J34/I34)*100</f>
        <v>0</v>
      </c>
    </row>
    <row r="35" spans="1:12" ht="21" customHeight="1">
      <c r="A35" s="103"/>
      <c r="B35" s="104"/>
      <c r="C35" s="36" t="s">
        <v>128</v>
      </c>
      <c r="D35" s="15" t="s">
        <v>156</v>
      </c>
      <c r="E35" s="78">
        <v>7658</v>
      </c>
      <c r="F35" s="79"/>
      <c r="G35" s="79"/>
      <c r="H35" s="80"/>
      <c r="I35" s="16">
        <v>0</v>
      </c>
      <c r="J35" s="16">
        <v>0</v>
      </c>
      <c r="K35" s="29">
        <f t="shared" si="1"/>
        <v>0</v>
      </c>
      <c r="L35" s="29">
        <v>0</v>
      </c>
    </row>
    <row r="36" spans="1:12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1:12" ht="13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t="45" customHeight="1">
      <c r="A38" s="117" t="s">
        <v>0</v>
      </c>
      <c r="B38" s="117"/>
      <c r="C38" s="37" t="s">
        <v>1</v>
      </c>
      <c r="D38" s="37" t="s">
        <v>2</v>
      </c>
      <c r="E38" s="117" t="s">
        <v>185</v>
      </c>
      <c r="F38" s="117"/>
      <c r="G38" s="117"/>
      <c r="H38" s="117"/>
      <c r="I38" s="38" t="s">
        <v>186</v>
      </c>
      <c r="J38" s="38" t="s">
        <v>187</v>
      </c>
      <c r="K38" s="39" t="s">
        <v>195</v>
      </c>
      <c r="L38" s="39" t="s">
        <v>196</v>
      </c>
    </row>
    <row r="39" spans="1:12" ht="11.25" customHeight="1">
      <c r="A39" s="100" t="s">
        <v>3</v>
      </c>
      <c r="B39" s="100"/>
      <c r="C39" s="2" t="s">
        <v>4</v>
      </c>
      <c r="D39" s="2" t="s">
        <v>5</v>
      </c>
      <c r="E39" s="100" t="s">
        <v>6</v>
      </c>
      <c r="F39" s="100"/>
      <c r="G39" s="100"/>
      <c r="H39" s="100"/>
      <c r="I39" s="3">
        <v>5</v>
      </c>
      <c r="J39" s="3">
        <v>6</v>
      </c>
      <c r="K39" s="5" t="s">
        <v>120</v>
      </c>
      <c r="L39" s="5" t="s">
        <v>121</v>
      </c>
    </row>
    <row r="40" spans="1:12" ht="18.75" customHeight="1">
      <c r="A40" s="88" t="s">
        <v>157</v>
      </c>
      <c r="B40" s="89"/>
      <c r="C40" s="61"/>
      <c r="D40" s="27" t="s">
        <v>172</v>
      </c>
      <c r="E40" s="64">
        <f>SUM(E41)</f>
        <v>562109.11</v>
      </c>
      <c r="F40" s="65"/>
      <c r="G40" s="65"/>
      <c r="H40" s="65"/>
      <c r="I40" s="34">
        <f>SUM(I41)</f>
        <v>626040</v>
      </c>
      <c r="J40" s="34">
        <f>SUM(J41)</f>
        <v>660000</v>
      </c>
      <c r="K40" s="13">
        <f>SUM(I40/E40)*100</f>
        <v>111.37339510473332</v>
      </c>
      <c r="L40" s="13">
        <v>0</v>
      </c>
    </row>
    <row r="41" spans="1:12" ht="18.75" customHeight="1">
      <c r="A41" s="21"/>
      <c r="B41" s="22"/>
      <c r="C41" s="23" t="s">
        <v>158</v>
      </c>
      <c r="D41" s="24" t="s">
        <v>173</v>
      </c>
      <c r="E41" s="81">
        <v>562109.11</v>
      </c>
      <c r="F41" s="82"/>
      <c r="G41" s="82"/>
      <c r="H41" s="83"/>
      <c r="I41" s="35">
        <v>626040</v>
      </c>
      <c r="J41" s="35">
        <v>660000</v>
      </c>
      <c r="K41" s="29">
        <f>SUM(I41/E41)*100</f>
        <v>111.37339510473332</v>
      </c>
      <c r="L41" s="29">
        <v>0</v>
      </c>
    </row>
    <row r="42" spans="1:12" ht="51" customHeight="1">
      <c r="A42" s="116" t="s">
        <v>39</v>
      </c>
      <c r="B42" s="116"/>
      <c r="C42" s="9"/>
      <c r="D42" s="10" t="s">
        <v>40</v>
      </c>
      <c r="E42" s="84">
        <f>SUM(E43:H44)</f>
        <v>80485517.4</v>
      </c>
      <c r="F42" s="85"/>
      <c r="G42" s="85"/>
      <c r="H42" s="93"/>
      <c r="I42" s="20">
        <f>SUM(I43:I44)</f>
        <v>87952602</v>
      </c>
      <c r="J42" s="20">
        <f>SUM(J43:J44)</f>
        <v>102887317</v>
      </c>
      <c r="K42" s="13">
        <f>SUM(I42/E42)*100</f>
        <v>109.2775505969475</v>
      </c>
      <c r="L42" s="12">
        <f>SUM(J42/I42)*100</f>
        <v>116.98041292740832</v>
      </c>
    </row>
    <row r="43" spans="1:12" ht="31.5" customHeight="1">
      <c r="A43" s="91"/>
      <c r="B43" s="92"/>
      <c r="C43" s="2" t="s">
        <v>41</v>
      </c>
      <c r="D43" s="15" t="s">
        <v>42</v>
      </c>
      <c r="E43" s="87">
        <v>6957583.51</v>
      </c>
      <c r="F43" s="87"/>
      <c r="G43" s="87"/>
      <c r="H43" s="87"/>
      <c r="I43" s="16">
        <v>7273000</v>
      </c>
      <c r="J43" s="16">
        <v>7433531</v>
      </c>
      <c r="K43" s="17">
        <f aca="true" t="shared" si="4" ref="K43:K73">SUM(I43/E43)*100</f>
        <v>104.533420109822</v>
      </c>
      <c r="L43" s="17">
        <f aca="true" t="shared" si="5" ref="L43:L73">SUM(J43/I43)*100</f>
        <v>102.20721847930703</v>
      </c>
    </row>
    <row r="44" spans="1:12" ht="26.25" customHeight="1">
      <c r="A44" s="96"/>
      <c r="B44" s="97"/>
      <c r="C44" s="2" t="s">
        <v>43</v>
      </c>
      <c r="D44" s="15" t="s">
        <v>44</v>
      </c>
      <c r="E44" s="87">
        <v>73527933.89</v>
      </c>
      <c r="F44" s="87"/>
      <c r="G44" s="87"/>
      <c r="H44" s="87"/>
      <c r="I44" s="16">
        <v>80679602</v>
      </c>
      <c r="J44" s="16">
        <v>95453786</v>
      </c>
      <c r="K44" s="17">
        <f t="shared" si="4"/>
        <v>109.72646412273615</v>
      </c>
      <c r="L44" s="17">
        <f t="shared" si="5"/>
        <v>118.31216767777313</v>
      </c>
    </row>
    <row r="45" spans="1:12" ht="15" customHeight="1">
      <c r="A45" s="90" t="s">
        <v>45</v>
      </c>
      <c r="B45" s="90"/>
      <c r="C45" s="9"/>
      <c r="D45" s="10" t="s">
        <v>46</v>
      </c>
      <c r="E45" s="84">
        <f>SUM(E46:H50)</f>
        <v>56194056.73</v>
      </c>
      <c r="F45" s="85"/>
      <c r="G45" s="85"/>
      <c r="H45" s="93"/>
      <c r="I45" s="20">
        <f>SUM(I46:I50)</f>
        <v>58119934.32</v>
      </c>
      <c r="J45" s="20">
        <f>SUM(J46:J50)</f>
        <v>58402553</v>
      </c>
      <c r="K45" s="13">
        <f t="shared" si="4"/>
        <v>103.4271908847112</v>
      </c>
      <c r="L45" s="12">
        <f t="shared" si="5"/>
        <v>100.48626806500494</v>
      </c>
    </row>
    <row r="46" spans="1:12" ht="27.75" customHeight="1">
      <c r="A46" s="91"/>
      <c r="B46" s="92"/>
      <c r="C46" s="2" t="s">
        <v>47</v>
      </c>
      <c r="D46" s="15" t="s">
        <v>48</v>
      </c>
      <c r="E46" s="87">
        <v>50485304</v>
      </c>
      <c r="F46" s="87"/>
      <c r="G46" s="87"/>
      <c r="H46" s="87"/>
      <c r="I46" s="16">
        <v>50659831</v>
      </c>
      <c r="J46" s="16">
        <v>54992596</v>
      </c>
      <c r="K46" s="17">
        <f t="shared" si="4"/>
        <v>100.34569862152361</v>
      </c>
      <c r="L46" s="17">
        <f t="shared" si="5"/>
        <v>108.55266374654902</v>
      </c>
    </row>
    <row r="47" spans="1:12" ht="27.75" customHeight="1">
      <c r="A47" s="96"/>
      <c r="B47" s="97"/>
      <c r="C47" s="2" t="s">
        <v>114</v>
      </c>
      <c r="D47" s="15" t="s">
        <v>116</v>
      </c>
      <c r="E47" s="78">
        <v>1080493</v>
      </c>
      <c r="F47" s="79"/>
      <c r="G47" s="79"/>
      <c r="H47" s="80"/>
      <c r="I47" s="16">
        <v>582400</v>
      </c>
      <c r="J47" s="16">
        <v>0</v>
      </c>
      <c r="K47" s="17">
        <f t="shared" si="4"/>
        <v>53.901320971075236</v>
      </c>
      <c r="L47" s="17">
        <f t="shared" si="5"/>
        <v>0</v>
      </c>
    </row>
    <row r="48" spans="1:12" ht="21.75" customHeight="1">
      <c r="A48" s="96"/>
      <c r="B48" s="97"/>
      <c r="C48" s="2" t="s">
        <v>138</v>
      </c>
      <c r="D48" s="15" t="s">
        <v>139</v>
      </c>
      <c r="E48" s="78">
        <v>2250493</v>
      </c>
      <c r="F48" s="79"/>
      <c r="G48" s="79"/>
      <c r="H48" s="80"/>
      <c r="I48" s="16">
        <v>2884439</v>
      </c>
      <c r="J48" s="16">
        <v>1504748</v>
      </c>
      <c r="K48" s="17">
        <f t="shared" si="4"/>
        <v>128.16920559184143</v>
      </c>
      <c r="L48" s="17">
        <f t="shared" si="5"/>
        <v>52.16778721962919</v>
      </c>
    </row>
    <row r="49" spans="1:12" ht="13.5" customHeight="1">
      <c r="A49" s="96"/>
      <c r="B49" s="97"/>
      <c r="C49" s="2" t="s">
        <v>49</v>
      </c>
      <c r="D49" s="15" t="s">
        <v>50</v>
      </c>
      <c r="E49" s="87">
        <v>2377766.73</v>
      </c>
      <c r="F49" s="87"/>
      <c r="G49" s="87"/>
      <c r="H49" s="87"/>
      <c r="I49" s="16">
        <v>3562521.32</v>
      </c>
      <c r="J49" s="16">
        <v>170000</v>
      </c>
      <c r="K49" s="17">
        <f t="shared" si="4"/>
        <v>149.8263591231256</v>
      </c>
      <c r="L49" s="17">
        <f t="shared" si="5"/>
        <v>4.771901266825261</v>
      </c>
    </row>
    <row r="50" spans="1:12" ht="22.5" customHeight="1">
      <c r="A50" s="98"/>
      <c r="B50" s="99"/>
      <c r="C50" s="2" t="s">
        <v>51</v>
      </c>
      <c r="D50" s="15" t="s">
        <v>52</v>
      </c>
      <c r="E50" s="87">
        <v>0</v>
      </c>
      <c r="F50" s="87"/>
      <c r="G50" s="87"/>
      <c r="H50" s="87"/>
      <c r="I50" s="16">
        <v>430743</v>
      </c>
      <c r="J50" s="16">
        <v>1735209</v>
      </c>
      <c r="K50" s="17">
        <v>0</v>
      </c>
      <c r="L50" s="17">
        <f t="shared" si="5"/>
        <v>402.8409051336876</v>
      </c>
    </row>
    <row r="51" spans="1:12" ht="15" customHeight="1">
      <c r="A51" s="90" t="s">
        <v>53</v>
      </c>
      <c r="B51" s="90"/>
      <c r="C51" s="9"/>
      <c r="D51" s="10" t="s">
        <v>54</v>
      </c>
      <c r="E51" s="84">
        <f>SUM(E52:H62)</f>
        <v>5258619.89</v>
      </c>
      <c r="F51" s="85"/>
      <c r="G51" s="85"/>
      <c r="H51" s="93"/>
      <c r="I51" s="20">
        <f>SUM(I52:I62)</f>
        <v>1620404.77</v>
      </c>
      <c r="J51" s="20">
        <f>SUM(J52:J62)</f>
        <v>1253567</v>
      </c>
      <c r="K51" s="13">
        <f t="shared" si="4"/>
        <v>30.814259328410976</v>
      </c>
      <c r="L51" s="12">
        <f t="shared" si="5"/>
        <v>77.36134965833259</v>
      </c>
    </row>
    <row r="52" spans="1:12" ht="18" customHeight="1">
      <c r="A52" s="91"/>
      <c r="B52" s="92"/>
      <c r="C52" s="2" t="s">
        <v>55</v>
      </c>
      <c r="D52" s="15" t="s">
        <v>56</v>
      </c>
      <c r="E52" s="87">
        <v>2564969.03</v>
      </c>
      <c r="F52" s="87"/>
      <c r="G52" s="87"/>
      <c r="H52" s="87"/>
      <c r="I52" s="16">
        <v>7900</v>
      </c>
      <c r="J52" s="16">
        <v>7800</v>
      </c>
      <c r="K52" s="17">
        <f t="shared" si="4"/>
        <v>0.30799592149461547</v>
      </c>
      <c r="L52" s="17">
        <f t="shared" si="5"/>
        <v>98.73417721518987</v>
      </c>
    </row>
    <row r="53" spans="1:12" ht="18" customHeight="1">
      <c r="A53" s="96"/>
      <c r="B53" s="97"/>
      <c r="C53" s="2" t="s">
        <v>149</v>
      </c>
      <c r="D53" s="15" t="s">
        <v>150</v>
      </c>
      <c r="E53" s="78">
        <v>20509.26</v>
      </c>
      <c r="F53" s="79"/>
      <c r="G53" s="79"/>
      <c r="H53" s="80"/>
      <c r="I53" s="16">
        <v>0</v>
      </c>
      <c r="J53" s="16">
        <v>0</v>
      </c>
      <c r="K53" s="17">
        <v>0</v>
      </c>
      <c r="L53" s="17">
        <v>0</v>
      </c>
    </row>
    <row r="54" spans="1:12" ht="18" customHeight="1">
      <c r="A54" s="96"/>
      <c r="B54" s="97"/>
      <c r="C54" s="2" t="s">
        <v>124</v>
      </c>
      <c r="D54" s="15" t="s">
        <v>125</v>
      </c>
      <c r="E54" s="78">
        <v>42495.98</v>
      </c>
      <c r="F54" s="79"/>
      <c r="G54" s="79"/>
      <c r="H54" s="80"/>
      <c r="I54" s="16">
        <v>30.39</v>
      </c>
      <c r="J54" s="16">
        <v>0</v>
      </c>
      <c r="K54" s="17">
        <f t="shared" si="4"/>
        <v>0.07151264660798504</v>
      </c>
      <c r="L54" s="17">
        <f t="shared" si="5"/>
        <v>0</v>
      </c>
    </row>
    <row r="55" spans="1:12" ht="18" customHeight="1">
      <c r="A55" s="96"/>
      <c r="B55" s="97"/>
      <c r="C55" s="2" t="s">
        <v>182</v>
      </c>
      <c r="D55" s="15" t="s">
        <v>183</v>
      </c>
      <c r="E55" s="78">
        <v>0</v>
      </c>
      <c r="F55" s="79"/>
      <c r="G55" s="79"/>
      <c r="H55" s="80"/>
      <c r="I55" s="16">
        <v>28393.18</v>
      </c>
      <c r="J55" s="16">
        <v>18090</v>
      </c>
      <c r="K55" s="17">
        <v>0</v>
      </c>
      <c r="L55" s="17">
        <f>SUM(J55/I55)*100</f>
        <v>63.712483068117066</v>
      </c>
    </row>
    <row r="56" spans="1:12" ht="18" customHeight="1">
      <c r="A56" s="96"/>
      <c r="B56" s="97"/>
      <c r="C56" s="2" t="s">
        <v>197</v>
      </c>
      <c r="D56" s="15" t="s">
        <v>198</v>
      </c>
      <c r="E56" s="78">
        <v>0</v>
      </c>
      <c r="F56" s="79"/>
      <c r="G56" s="79"/>
      <c r="H56" s="80"/>
      <c r="I56" s="16">
        <v>0</v>
      </c>
      <c r="J56" s="16">
        <v>11345</v>
      </c>
      <c r="K56" s="17">
        <v>0</v>
      </c>
      <c r="L56" s="17">
        <v>0</v>
      </c>
    </row>
    <row r="57" spans="1:12" ht="18" customHeight="1">
      <c r="A57" s="96"/>
      <c r="B57" s="97"/>
      <c r="C57" s="2" t="s">
        <v>57</v>
      </c>
      <c r="D57" s="15" t="s">
        <v>58</v>
      </c>
      <c r="E57" s="87">
        <v>538492.89</v>
      </c>
      <c r="F57" s="87"/>
      <c r="G57" s="87"/>
      <c r="H57" s="87"/>
      <c r="I57" s="16">
        <v>23405.28</v>
      </c>
      <c r="J57" s="16">
        <v>6115</v>
      </c>
      <c r="K57" s="17">
        <f t="shared" si="4"/>
        <v>4.346441788674313</v>
      </c>
      <c r="L57" s="17">
        <f t="shared" si="5"/>
        <v>26.126583403402993</v>
      </c>
    </row>
    <row r="58" spans="1:12" ht="18" customHeight="1">
      <c r="A58" s="96"/>
      <c r="B58" s="97"/>
      <c r="C58" s="2" t="s">
        <v>59</v>
      </c>
      <c r="D58" s="15" t="s">
        <v>60</v>
      </c>
      <c r="E58" s="87">
        <v>118097.62</v>
      </c>
      <c r="F58" s="87"/>
      <c r="G58" s="87"/>
      <c r="H58" s="87"/>
      <c r="I58" s="16">
        <v>137231</v>
      </c>
      <c r="J58" s="16">
        <v>0</v>
      </c>
      <c r="K58" s="17">
        <f t="shared" si="4"/>
        <v>116.20132564906898</v>
      </c>
      <c r="L58" s="17">
        <f t="shared" si="5"/>
        <v>0</v>
      </c>
    </row>
    <row r="59" spans="1:12" ht="18" customHeight="1">
      <c r="A59" s="96"/>
      <c r="B59" s="97"/>
      <c r="C59" s="23" t="s">
        <v>159</v>
      </c>
      <c r="D59" s="24" t="s">
        <v>174</v>
      </c>
      <c r="E59" s="78">
        <v>196.84</v>
      </c>
      <c r="F59" s="79"/>
      <c r="G59" s="79"/>
      <c r="H59" s="80"/>
      <c r="I59" s="16">
        <v>46.92</v>
      </c>
      <c r="J59" s="16">
        <v>0</v>
      </c>
      <c r="K59" s="17">
        <f t="shared" si="4"/>
        <v>23.83661857346068</v>
      </c>
      <c r="L59" s="17">
        <f t="shared" si="5"/>
        <v>0</v>
      </c>
    </row>
    <row r="60" spans="1:12" ht="18" customHeight="1">
      <c r="A60" s="96"/>
      <c r="B60" s="97"/>
      <c r="C60" s="23" t="s">
        <v>160</v>
      </c>
      <c r="D60" s="24" t="s">
        <v>175</v>
      </c>
      <c r="E60" s="78">
        <v>10496.25</v>
      </c>
      <c r="F60" s="79"/>
      <c r="G60" s="79"/>
      <c r="H60" s="80"/>
      <c r="I60" s="16">
        <v>0</v>
      </c>
      <c r="J60" s="16">
        <v>0</v>
      </c>
      <c r="K60" s="17">
        <f t="shared" si="4"/>
        <v>0</v>
      </c>
      <c r="L60" s="17">
        <v>0</v>
      </c>
    </row>
    <row r="61" spans="1:12" ht="30" customHeight="1">
      <c r="A61" s="96"/>
      <c r="B61" s="97"/>
      <c r="C61" s="2" t="s">
        <v>191</v>
      </c>
      <c r="D61" s="15" t="s">
        <v>192</v>
      </c>
      <c r="E61" s="78">
        <v>0</v>
      </c>
      <c r="F61" s="79"/>
      <c r="G61" s="79"/>
      <c r="H61" s="80"/>
      <c r="I61" s="16">
        <v>93211</v>
      </c>
      <c r="J61" s="16">
        <v>0</v>
      </c>
      <c r="K61" s="17">
        <v>0</v>
      </c>
      <c r="L61" s="17">
        <v>0</v>
      </c>
    </row>
    <row r="62" spans="1:12" ht="21" customHeight="1">
      <c r="A62" s="110"/>
      <c r="B62" s="111"/>
      <c r="C62" s="2" t="s">
        <v>115</v>
      </c>
      <c r="D62" s="15" t="s">
        <v>97</v>
      </c>
      <c r="E62" s="78">
        <v>1963362.02</v>
      </c>
      <c r="F62" s="79"/>
      <c r="G62" s="79"/>
      <c r="H62" s="80"/>
      <c r="I62" s="16">
        <v>1330187</v>
      </c>
      <c r="J62" s="16">
        <v>1210217</v>
      </c>
      <c r="K62" s="17">
        <v>0</v>
      </c>
      <c r="L62" s="17">
        <f t="shared" si="5"/>
        <v>90.98096733767508</v>
      </c>
    </row>
    <row r="63" spans="1:12" ht="15" customHeight="1">
      <c r="A63" s="90" t="s">
        <v>61</v>
      </c>
      <c r="B63" s="90"/>
      <c r="C63" s="9"/>
      <c r="D63" s="10" t="s">
        <v>62</v>
      </c>
      <c r="E63" s="84">
        <f>SUM(E64:E66)</f>
        <v>8938281.39</v>
      </c>
      <c r="F63" s="85"/>
      <c r="G63" s="85"/>
      <c r="H63" s="93"/>
      <c r="I63" s="20">
        <f>SUM(I64:I66)</f>
        <v>4023377</v>
      </c>
      <c r="J63" s="20">
        <f>SUM(J65:J66)</f>
        <v>3878300</v>
      </c>
      <c r="K63" s="13">
        <f t="shared" si="4"/>
        <v>45.01287019785802</v>
      </c>
      <c r="L63" s="12">
        <f t="shared" si="5"/>
        <v>96.39414849764265</v>
      </c>
    </row>
    <row r="64" spans="1:12" ht="21" customHeight="1">
      <c r="A64" s="71"/>
      <c r="B64" s="72"/>
      <c r="C64" s="23" t="s">
        <v>164</v>
      </c>
      <c r="D64" s="24" t="s">
        <v>176</v>
      </c>
      <c r="E64" s="78">
        <v>3969890.02</v>
      </c>
      <c r="F64" s="79"/>
      <c r="G64" s="79"/>
      <c r="H64" s="80"/>
      <c r="I64" s="16">
        <v>0</v>
      </c>
      <c r="J64" s="16">
        <v>0</v>
      </c>
      <c r="K64" s="17">
        <f t="shared" si="4"/>
        <v>0</v>
      </c>
      <c r="L64" s="17">
        <v>0</v>
      </c>
    </row>
    <row r="65" spans="1:12" ht="20.25" customHeight="1">
      <c r="A65" s="96"/>
      <c r="B65" s="97"/>
      <c r="C65" s="2" t="s">
        <v>89</v>
      </c>
      <c r="D65" s="15" t="s">
        <v>98</v>
      </c>
      <c r="E65" s="78">
        <v>404.97</v>
      </c>
      <c r="F65" s="79"/>
      <c r="G65" s="79"/>
      <c r="H65" s="80"/>
      <c r="I65" s="16">
        <v>1245</v>
      </c>
      <c r="J65" s="16">
        <v>0</v>
      </c>
      <c r="K65" s="17">
        <f t="shared" si="4"/>
        <v>307.4301800133343</v>
      </c>
      <c r="L65" s="17">
        <f t="shared" si="5"/>
        <v>0</v>
      </c>
    </row>
    <row r="66" spans="1:12" ht="33.75" customHeight="1">
      <c r="A66" s="98"/>
      <c r="B66" s="99"/>
      <c r="C66" s="2" t="s">
        <v>63</v>
      </c>
      <c r="D66" s="15" t="s">
        <v>64</v>
      </c>
      <c r="E66" s="87">
        <v>4967986.4</v>
      </c>
      <c r="F66" s="87"/>
      <c r="G66" s="87"/>
      <c r="H66" s="87"/>
      <c r="I66" s="16">
        <v>4022132</v>
      </c>
      <c r="J66" s="16">
        <v>3878300</v>
      </c>
      <c r="K66" s="17">
        <f t="shared" si="4"/>
        <v>80.96101068231587</v>
      </c>
      <c r="L66" s="17">
        <f t="shared" si="5"/>
        <v>96.42398608499174</v>
      </c>
    </row>
    <row r="67" spans="1:12" ht="15" customHeight="1">
      <c r="A67" s="107" t="s">
        <v>65</v>
      </c>
      <c r="B67" s="107"/>
      <c r="C67" s="9"/>
      <c r="D67" s="10" t="s">
        <v>66</v>
      </c>
      <c r="E67" s="84">
        <f>SUM(E68:H75)</f>
        <v>9330916.250000002</v>
      </c>
      <c r="F67" s="85"/>
      <c r="G67" s="85"/>
      <c r="H67" s="93"/>
      <c r="I67" s="40">
        <f>SUM(I68:I75)</f>
        <v>9978838.72</v>
      </c>
      <c r="J67" s="20">
        <f>SUM(J68:J75)</f>
        <v>10022539</v>
      </c>
      <c r="K67" s="13">
        <f t="shared" si="4"/>
        <v>106.94382472889518</v>
      </c>
      <c r="L67" s="12">
        <f t="shared" si="5"/>
        <v>100.4379295149085</v>
      </c>
    </row>
    <row r="68" spans="1:12" ht="15.75" customHeight="1">
      <c r="A68" s="44"/>
      <c r="B68" s="45"/>
      <c r="C68" s="36" t="s">
        <v>67</v>
      </c>
      <c r="D68" s="15" t="s">
        <v>68</v>
      </c>
      <c r="E68" s="87">
        <v>7277278.11</v>
      </c>
      <c r="F68" s="87"/>
      <c r="G68" s="87"/>
      <c r="H68" s="87"/>
      <c r="I68" s="43">
        <v>7555284</v>
      </c>
      <c r="J68" s="16">
        <v>7692966</v>
      </c>
      <c r="K68" s="17">
        <f t="shared" si="4"/>
        <v>103.82019054099334</v>
      </c>
      <c r="L68" s="17">
        <f t="shared" si="5"/>
        <v>101.82232726129156</v>
      </c>
    </row>
    <row r="69" spans="1:12" ht="15.75" customHeight="1">
      <c r="A69" s="44"/>
      <c r="B69" s="45"/>
      <c r="C69" s="36" t="s">
        <v>69</v>
      </c>
      <c r="D69" s="15" t="s">
        <v>70</v>
      </c>
      <c r="E69" s="87">
        <v>1677654.66</v>
      </c>
      <c r="F69" s="87"/>
      <c r="G69" s="87"/>
      <c r="H69" s="87"/>
      <c r="I69" s="43">
        <v>1932240</v>
      </c>
      <c r="J69" s="16">
        <v>2253093</v>
      </c>
      <c r="K69" s="17">
        <f t="shared" si="4"/>
        <v>115.17507423130813</v>
      </c>
      <c r="L69" s="17">
        <f t="shared" si="5"/>
        <v>116.60523537448763</v>
      </c>
    </row>
    <row r="70" spans="1:12" ht="24" customHeight="1">
      <c r="A70" s="44"/>
      <c r="B70" s="45"/>
      <c r="C70" s="14" t="s">
        <v>151</v>
      </c>
      <c r="D70" s="46" t="s">
        <v>152</v>
      </c>
      <c r="E70" s="78">
        <v>0</v>
      </c>
      <c r="F70" s="79"/>
      <c r="G70" s="79"/>
      <c r="H70" s="80"/>
      <c r="I70" s="43">
        <v>7500</v>
      </c>
      <c r="J70" s="16">
        <v>0</v>
      </c>
      <c r="K70" s="17">
        <v>0</v>
      </c>
      <c r="L70" s="17">
        <f t="shared" si="5"/>
        <v>0</v>
      </c>
    </row>
    <row r="71" spans="1:12" ht="54.75" customHeight="1">
      <c r="A71" s="123"/>
      <c r="B71" s="136"/>
      <c r="C71" s="47" t="s">
        <v>90</v>
      </c>
      <c r="D71" s="48" t="s">
        <v>99</v>
      </c>
      <c r="E71" s="139">
        <v>108.72</v>
      </c>
      <c r="F71" s="140"/>
      <c r="G71" s="140"/>
      <c r="H71" s="141"/>
      <c r="I71" s="43">
        <v>220</v>
      </c>
      <c r="J71" s="16">
        <v>0</v>
      </c>
      <c r="K71" s="17">
        <f t="shared" si="4"/>
        <v>202.35467255334805</v>
      </c>
      <c r="L71" s="17">
        <f t="shared" si="5"/>
        <v>0</v>
      </c>
    </row>
    <row r="72" spans="1:12" ht="21.75" customHeight="1">
      <c r="A72" s="123"/>
      <c r="B72" s="136"/>
      <c r="C72" s="31" t="s">
        <v>72</v>
      </c>
      <c r="D72" s="49" t="s">
        <v>73</v>
      </c>
      <c r="E72" s="135">
        <v>5060.3</v>
      </c>
      <c r="F72" s="135"/>
      <c r="G72" s="135"/>
      <c r="H72" s="135"/>
      <c r="I72" s="50">
        <v>3181.89</v>
      </c>
      <c r="J72" s="51">
        <v>4250</v>
      </c>
      <c r="K72" s="17">
        <f t="shared" si="4"/>
        <v>62.879473548999066</v>
      </c>
      <c r="L72" s="17">
        <f t="shared" si="5"/>
        <v>133.5684137415184</v>
      </c>
    </row>
    <row r="73" spans="1:12" ht="33" customHeight="1">
      <c r="A73" s="123"/>
      <c r="B73" s="136"/>
      <c r="C73" s="36" t="s">
        <v>91</v>
      </c>
      <c r="D73" s="15" t="s">
        <v>100</v>
      </c>
      <c r="E73" s="78">
        <v>182.31</v>
      </c>
      <c r="F73" s="79"/>
      <c r="G73" s="79"/>
      <c r="H73" s="80"/>
      <c r="I73" s="43">
        <v>5912.83</v>
      </c>
      <c r="J73" s="16">
        <v>230</v>
      </c>
      <c r="K73" s="17">
        <f t="shared" si="4"/>
        <v>3243.283418353354</v>
      </c>
      <c r="L73" s="17">
        <f t="shared" si="5"/>
        <v>3.889846317245718</v>
      </c>
    </row>
    <row r="74" spans="1:12" ht="21.75" customHeight="1">
      <c r="A74" s="123"/>
      <c r="B74" s="136"/>
      <c r="C74" s="36" t="s">
        <v>74</v>
      </c>
      <c r="D74" s="15" t="s">
        <v>75</v>
      </c>
      <c r="E74" s="87">
        <v>87168</v>
      </c>
      <c r="F74" s="87"/>
      <c r="G74" s="87"/>
      <c r="H74" s="87"/>
      <c r="I74" s="43">
        <v>138019</v>
      </c>
      <c r="J74" s="16">
        <v>72000</v>
      </c>
      <c r="K74" s="17">
        <f>SUM(I74/E74)*100</f>
        <v>158.3367749632893</v>
      </c>
      <c r="L74" s="17">
        <f>SUM(J74/I74)*100</f>
        <v>52.166730667516795</v>
      </c>
    </row>
    <row r="75" spans="1:12" ht="21" customHeight="1">
      <c r="A75" s="137"/>
      <c r="B75" s="138"/>
      <c r="C75" s="36" t="s">
        <v>144</v>
      </c>
      <c r="D75" s="15" t="s">
        <v>97</v>
      </c>
      <c r="E75" s="87">
        <v>283464.15</v>
      </c>
      <c r="F75" s="87"/>
      <c r="G75" s="87"/>
      <c r="H75" s="87"/>
      <c r="I75" s="43">
        <v>336481</v>
      </c>
      <c r="J75" s="16">
        <v>0</v>
      </c>
      <c r="K75" s="17">
        <f>SUM(I75/E75)*100</f>
        <v>118.703194037059</v>
      </c>
      <c r="L75" s="17">
        <f>SUM(J75/I75)*100</f>
        <v>0</v>
      </c>
    </row>
    <row r="76" spans="1:12" ht="13.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1:12" ht="8.2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t="47.25" customHeight="1">
      <c r="A78" s="117" t="s">
        <v>0</v>
      </c>
      <c r="B78" s="117"/>
      <c r="C78" s="37" t="s">
        <v>1</v>
      </c>
      <c r="D78" s="37" t="s">
        <v>2</v>
      </c>
      <c r="E78" s="117" t="s">
        <v>185</v>
      </c>
      <c r="F78" s="117"/>
      <c r="G78" s="117"/>
      <c r="H78" s="117"/>
      <c r="I78" s="38" t="s">
        <v>186</v>
      </c>
      <c r="J78" s="38" t="s">
        <v>187</v>
      </c>
      <c r="K78" s="39" t="s">
        <v>195</v>
      </c>
      <c r="L78" s="39" t="s">
        <v>196</v>
      </c>
    </row>
    <row r="79" spans="1:12" ht="13.5" customHeight="1">
      <c r="A79" s="100" t="s">
        <v>3</v>
      </c>
      <c r="B79" s="100"/>
      <c r="C79" s="2" t="s">
        <v>4</v>
      </c>
      <c r="D79" s="2" t="s">
        <v>5</v>
      </c>
      <c r="E79" s="100" t="s">
        <v>6</v>
      </c>
      <c r="F79" s="100"/>
      <c r="G79" s="100"/>
      <c r="H79" s="100"/>
      <c r="I79" s="3">
        <v>5</v>
      </c>
      <c r="J79" s="3">
        <v>6</v>
      </c>
      <c r="K79" s="5" t="s">
        <v>120</v>
      </c>
      <c r="L79" s="5" t="s">
        <v>121</v>
      </c>
    </row>
    <row r="80" spans="1:12" ht="25.5" customHeight="1">
      <c r="A80" s="122" t="s">
        <v>76</v>
      </c>
      <c r="B80" s="122"/>
      <c r="C80" s="9"/>
      <c r="D80" s="10" t="s">
        <v>77</v>
      </c>
      <c r="E80" s="84">
        <f>SUM(E81:H86)</f>
        <v>8034554.64</v>
      </c>
      <c r="F80" s="85"/>
      <c r="G80" s="85"/>
      <c r="H80" s="93"/>
      <c r="I80" s="20">
        <f>SUM(I81:I86)</f>
        <v>8316981.28</v>
      </c>
      <c r="J80" s="20">
        <f>SUM(J81:J86)</f>
        <v>5593429</v>
      </c>
      <c r="K80" s="12">
        <f aca="true" t="shared" si="6" ref="K80:K106">SUM(I80/E80)*100</f>
        <v>103.51514990754981</v>
      </c>
      <c r="L80" s="12">
        <f>SUM(J80/I80)*100</f>
        <v>67.25311518315694</v>
      </c>
    </row>
    <row r="81" spans="1:12" ht="29.25" customHeight="1">
      <c r="A81" s="41"/>
      <c r="B81" s="42"/>
      <c r="C81" s="36" t="s">
        <v>92</v>
      </c>
      <c r="D81" s="15" t="s">
        <v>101</v>
      </c>
      <c r="E81" s="78">
        <v>9120.48</v>
      </c>
      <c r="F81" s="79"/>
      <c r="G81" s="79"/>
      <c r="H81" s="80"/>
      <c r="I81" s="16">
        <v>97.08</v>
      </c>
      <c r="J81" s="16">
        <v>0</v>
      </c>
      <c r="K81" s="17">
        <f t="shared" si="6"/>
        <v>1.0644176622283037</v>
      </c>
      <c r="L81" s="17">
        <f>SUM(J81/I81)*100</f>
        <v>0</v>
      </c>
    </row>
    <row r="82" spans="1:12" ht="24.75" customHeight="1">
      <c r="A82" s="123"/>
      <c r="B82" s="124"/>
      <c r="C82" s="36" t="s">
        <v>78</v>
      </c>
      <c r="D82" s="15" t="s">
        <v>79</v>
      </c>
      <c r="E82" s="87">
        <v>340601.05</v>
      </c>
      <c r="F82" s="87"/>
      <c r="G82" s="87"/>
      <c r="H82" s="87"/>
      <c r="I82" s="16">
        <v>358472.2</v>
      </c>
      <c r="J82" s="16">
        <v>284700</v>
      </c>
      <c r="K82" s="17">
        <f t="shared" si="6"/>
        <v>105.24694506960563</v>
      </c>
      <c r="L82" s="17">
        <f>SUM(J82/I82)*100</f>
        <v>79.42038462117843</v>
      </c>
    </row>
    <row r="83" spans="1:12" ht="28.5" customHeight="1">
      <c r="A83" s="125"/>
      <c r="B83" s="124"/>
      <c r="C83" s="36" t="s">
        <v>80</v>
      </c>
      <c r="D83" s="15" t="s">
        <v>81</v>
      </c>
      <c r="E83" s="87">
        <v>33574.03</v>
      </c>
      <c r="F83" s="87"/>
      <c r="G83" s="87"/>
      <c r="H83" s="87"/>
      <c r="I83" s="16">
        <v>28000</v>
      </c>
      <c r="J83" s="16">
        <v>32297</v>
      </c>
      <c r="K83" s="17">
        <f t="shared" si="6"/>
        <v>83.3977928774115</v>
      </c>
      <c r="L83" s="17">
        <f>SUM(J83/I83)*100</f>
        <v>115.34642857142856</v>
      </c>
    </row>
    <row r="84" spans="1:12" ht="25.5" customHeight="1">
      <c r="A84" s="125"/>
      <c r="B84" s="124"/>
      <c r="C84" s="36" t="s">
        <v>82</v>
      </c>
      <c r="D84" s="15" t="s">
        <v>83</v>
      </c>
      <c r="E84" s="87">
        <v>7208154.99</v>
      </c>
      <c r="F84" s="87"/>
      <c r="G84" s="87"/>
      <c r="H84" s="87"/>
      <c r="I84" s="16">
        <v>7482436</v>
      </c>
      <c r="J84" s="16">
        <v>5276432</v>
      </c>
      <c r="K84" s="17">
        <f t="shared" si="6"/>
        <v>103.80514861820416</v>
      </c>
      <c r="L84" s="17">
        <f>SUM(J84/I84)*100</f>
        <v>70.51756941188671</v>
      </c>
    </row>
    <row r="85" spans="1:12" ht="25.5" customHeight="1">
      <c r="A85" s="125"/>
      <c r="B85" s="124"/>
      <c r="C85" s="36" t="s">
        <v>104</v>
      </c>
      <c r="D85" s="15" t="s">
        <v>105</v>
      </c>
      <c r="E85" s="78">
        <v>0</v>
      </c>
      <c r="F85" s="79"/>
      <c r="G85" s="79"/>
      <c r="H85" s="80"/>
      <c r="I85" s="16">
        <v>68911</v>
      </c>
      <c r="J85" s="16">
        <v>0</v>
      </c>
      <c r="K85" s="17">
        <v>0</v>
      </c>
      <c r="L85" s="17">
        <v>0</v>
      </c>
    </row>
    <row r="86" spans="1:12" ht="25.5" customHeight="1">
      <c r="A86" s="126"/>
      <c r="B86" s="127"/>
      <c r="C86" s="36" t="s">
        <v>93</v>
      </c>
      <c r="D86" s="15" t="s">
        <v>97</v>
      </c>
      <c r="E86" s="78">
        <v>443104.09</v>
      </c>
      <c r="F86" s="79"/>
      <c r="G86" s="79"/>
      <c r="H86" s="80"/>
      <c r="I86" s="16">
        <v>379065</v>
      </c>
      <c r="J86" s="16">
        <v>0</v>
      </c>
      <c r="K86" s="17">
        <f t="shared" si="6"/>
        <v>85.54761929640505</v>
      </c>
      <c r="L86" s="17">
        <f>SUM(J86/I86)*100</f>
        <v>0</v>
      </c>
    </row>
    <row r="87" spans="1:12" ht="25.5" customHeight="1">
      <c r="A87" s="90" t="s">
        <v>84</v>
      </c>
      <c r="B87" s="90"/>
      <c r="C87" s="9"/>
      <c r="D87" s="10" t="s">
        <v>85</v>
      </c>
      <c r="E87" s="84">
        <f>SUM(E88:E93)</f>
        <v>46694.32</v>
      </c>
      <c r="F87" s="85"/>
      <c r="G87" s="85"/>
      <c r="H87" s="93"/>
      <c r="I87" s="20">
        <f>SUM(I88:I93)</f>
        <v>521430.27</v>
      </c>
      <c r="J87" s="20">
        <f>SUM(J88:J93)</f>
        <v>598600</v>
      </c>
      <c r="K87" s="12">
        <f t="shared" si="6"/>
        <v>1116.6888606579987</v>
      </c>
      <c r="L87" s="12">
        <f>SUM(J87/I87)*100</f>
        <v>114.79962603628668</v>
      </c>
    </row>
    <row r="88" spans="1:12" ht="25.5" customHeight="1">
      <c r="A88" s="131"/>
      <c r="B88" s="132"/>
      <c r="C88" s="74" t="s">
        <v>165</v>
      </c>
      <c r="D88" s="24" t="s">
        <v>177</v>
      </c>
      <c r="E88" s="81">
        <v>8.6</v>
      </c>
      <c r="F88" s="82"/>
      <c r="G88" s="82"/>
      <c r="H88" s="83"/>
      <c r="I88" s="25">
        <v>0</v>
      </c>
      <c r="J88" s="25">
        <v>0</v>
      </c>
      <c r="K88" s="17">
        <f>SUM(I88/E88)*100</f>
        <v>0</v>
      </c>
      <c r="L88" s="17">
        <v>0</v>
      </c>
    </row>
    <row r="89" spans="1:12" ht="25.5" customHeight="1">
      <c r="A89" s="71"/>
      <c r="B89" s="72"/>
      <c r="C89" s="23" t="s">
        <v>161</v>
      </c>
      <c r="D89" s="24" t="s">
        <v>178</v>
      </c>
      <c r="E89" s="81">
        <v>0.9</v>
      </c>
      <c r="F89" s="82"/>
      <c r="G89" s="82"/>
      <c r="H89" s="83"/>
      <c r="I89" s="25">
        <v>518301.27</v>
      </c>
      <c r="J89" s="25">
        <v>595550</v>
      </c>
      <c r="K89" s="17">
        <f>SUM(I89/E89)*100</f>
        <v>57589030.00000001</v>
      </c>
      <c r="L89" s="17">
        <f>SUM(J89/I89)*100</f>
        <v>114.90421391404269</v>
      </c>
    </row>
    <row r="90" spans="1:12" ht="25.5" customHeight="1">
      <c r="A90" s="57"/>
      <c r="B90" s="58"/>
      <c r="C90" s="23" t="s">
        <v>86</v>
      </c>
      <c r="D90" s="24" t="s">
        <v>87</v>
      </c>
      <c r="E90" s="87">
        <v>9278.22</v>
      </c>
      <c r="F90" s="87"/>
      <c r="G90" s="87"/>
      <c r="H90" s="87"/>
      <c r="I90" s="16">
        <v>3020</v>
      </c>
      <c r="J90" s="16">
        <v>3050</v>
      </c>
      <c r="K90" s="17">
        <f t="shared" si="6"/>
        <v>32.549346749699836</v>
      </c>
      <c r="L90" s="17">
        <f>SUM(J90/I90)*100</f>
        <v>100.99337748344371</v>
      </c>
    </row>
    <row r="91" spans="1:12" ht="25.5" customHeight="1">
      <c r="A91" s="57"/>
      <c r="B91" s="58"/>
      <c r="C91" s="23" t="s">
        <v>188</v>
      </c>
      <c r="D91" s="24" t="s">
        <v>189</v>
      </c>
      <c r="E91" s="78">
        <v>30353.6</v>
      </c>
      <c r="F91" s="79"/>
      <c r="G91" s="79"/>
      <c r="H91" s="80"/>
      <c r="I91" s="16">
        <v>0</v>
      </c>
      <c r="J91" s="16">
        <v>0</v>
      </c>
      <c r="K91" s="17">
        <f t="shared" si="6"/>
        <v>0</v>
      </c>
      <c r="L91" s="17">
        <v>0</v>
      </c>
    </row>
    <row r="92" spans="1:12" ht="25.5" customHeight="1">
      <c r="A92" s="57"/>
      <c r="B92" s="58"/>
      <c r="C92" s="23" t="s">
        <v>166</v>
      </c>
      <c r="D92" s="24" t="s">
        <v>179</v>
      </c>
      <c r="E92" s="87">
        <v>6957.86</v>
      </c>
      <c r="F92" s="87"/>
      <c r="G92" s="87"/>
      <c r="H92" s="87"/>
      <c r="I92" s="16">
        <v>0</v>
      </c>
      <c r="J92" s="16">
        <v>0</v>
      </c>
      <c r="K92" s="17">
        <f t="shared" si="6"/>
        <v>0</v>
      </c>
      <c r="L92" s="17">
        <v>0</v>
      </c>
    </row>
    <row r="93" spans="1:12" ht="23.25" customHeight="1">
      <c r="A93" s="69"/>
      <c r="B93" s="70"/>
      <c r="C93" s="2" t="s">
        <v>126</v>
      </c>
      <c r="D93" s="15" t="s">
        <v>127</v>
      </c>
      <c r="E93" s="78">
        <v>95.14</v>
      </c>
      <c r="F93" s="79"/>
      <c r="G93" s="79"/>
      <c r="H93" s="80"/>
      <c r="I93" s="16">
        <v>109</v>
      </c>
      <c r="J93" s="16">
        <v>0</v>
      </c>
      <c r="K93" s="17">
        <f t="shared" si="6"/>
        <v>114.56800504519656</v>
      </c>
      <c r="L93" s="17">
        <v>0</v>
      </c>
    </row>
    <row r="94" spans="1:12" ht="23.25" customHeight="1">
      <c r="A94" s="88" t="s">
        <v>167</v>
      </c>
      <c r="B94" s="89"/>
      <c r="C94" s="66"/>
      <c r="D94" s="27" t="s">
        <v>180</v>
      </c>
      <c r="E94" s="67">
        <f>SUM(E96:E97)</f>
        <v>4129262.29</v>
      </c>
      <c r="F94" s="68"/>
      <c r="G94" s="68"/>
      <c r="H94" s="68"/>
      <c r="I94" s="34">
        <f>SUM(I95:I97)</f>
        <v>3757168</v>
      </c>
      <c r="J94" s="34">
        <f>SUM(J95:J97)</f>
        <v>3974714</v>
      </c>
      <c r="K94" s="13">
        <f>SUM(I94/E94)*100</f>
        <v>90.9888434333388</v>
      </c>
      <c r="L94" s="13">
        <v>0</v>
      </c>
    </row>
    <row r="95" spans="1:12" ht="23.25" customHeight="1">
      <c r="A95" s="76"/>
      <c r="B95" s="77"/>
      <c r="C95" s="23" t="s">
        <v>193</v>
      </c>
      <c r="D95" s="24" t="s">
        <v>194</v>
      </c>
      <c r="E95" s="81">
        <v>0</v>
      </c>
      <c r="F95" s="82"/>
      <c r="G95" s="82"/>
      <c r="H95" s="83"/>
      <c r="I95" s="25">
        <v>88350</v>
      </c>
      <c r="J95" s="25">
        <v>55000</v>
      </c>
      <c r="K95" s="29">
        <v>0</v>
      </c>
      <c r="L95" s="29">
        <v>0</v>
      </c>
    </row>
    <row r="96" spans="1:12" ht="23.25" customHeight="1">
      <c r="A96" s="131"/>
      <c r="B96" s="132"/>
      <c r="C96" s="23" t="s">
        <v>168</v>
      </c>
      <c r="D96" s="24" t="s">
        <v>71</v>
      </c>
      <c r="E96" s="81">
        <v>2877704.37</v>
      </c>
      <c r="F96" s="82"/>
      <c r="G96" s="82"/>
      <c r="H96" s="83"/>
      <c r="I96" s="35">
        <v>2607926</v>
      </c>
      <c r="J96" s="35">
        <v>2562272</v>
      </c>
      <c r="K96" s="29">
        <f>SUM(I96/E96)*100</f>
        <v>90.62522290988493</v>
      </c>
      <c r="L96" s="29">
        <v>0</v>
      </c>
    </row>
    <row r="97" spans="1:12" ht="23.25" customHeight="1">
      <c r="A97" s="142"/>
      <c r="B97" s="143"/>
      <c r="C97" s="73" t="s">
        <v>169</v>
      </c>
      <c r="D97" s="24" t="s">
        <v>181</v>
      </c>
      <c r="E97" s="81">
        <v>1251557.92</v>
      </c>
      <c r="F97" s="82"/>
      <c r="G97" s="82"/>
      <c r="H97" s="83"/>
      <c r="I97" s="35">
        <v>1060892</v>
      </c>
      <c r="J97" s="35">
        <v>1357442</v>
      </c>
      <c r="K97" s="29">
        <f>SUM(I97/E97)*100</f>
        <v>84.76571343977433</v>
      </c>
      <c r="L97" s="29">
        <v>0</v>
      </c>
    </row>
    <row r="98" spans="1:15" ht="15" customHeight="1">
      <c r="A98" s="88" t="s">
        <v>94</v>
      </c>
      <c r="B98" s="89"/>
      <c r="C98" s="54"/>
      <c r="D98" s="10" t="s">
        <v>102</v>
      </c>
      <c r="E98" s="84">
        <f>SUM(E99:H100)</f>
        <v>234099.27</v>
      </c>
      <c r="F98" s="85"/>
      <c r="G98" s="85"/>
      <c r="H98" s="93"/>
      <c r="I98" s="20">
        <f>SUM(I99:I100)</f>
        <v>271896.46</v>
      </c>
      <c r="J98" s="20">
        <f>SUM(J99:J100)</f>
        <v>293321</v>
      </c>
      <c r="K98" s="12">
        <f t="shared" si="6"/>
        <v>116.14579575579198</v>
      </c>
      <c r="L98" s="12">
        <f>SUM(J98/I98)*100</f>
        <v>107.87966860620399</v>
      </c>
      <c r="O98" s="6"/>
    </row>
    <row r="99" spans="1:12" ht="33.75" customHeight="1">
      <c r="A99" s="96"/>
      <c r="B99" s="97"/>
      <c r="C99" s="2" t="s">
        <v>117</v>
      </c>
      <c r="D99" s="15" t="s">
        <v>118</v>
      </c>
      <c r="E99" s="78">
        <v>204741.27</v>
      </c>
      <c r="F99" s="79"/>
      <c r="G99" s="79"/>
      <c r="H99" s="80"/>
      <c r="I99" s="16">
        <v>270820</v>
      </c>
      <c r="J99" s="16">
        <v>293321</v>
      </c>
      <c r="K99" s="17">
        <f t="shared" si="6"/>
        <v>132.2742600942155</v>
      </c>
      <c r="L99" s="29">
        <f>SUM(J99/I99)*100</f>
        <v>108.30847057085889</v>
      </c>
    </row>
    <row r="100" spans="1:12" ht="24" customHeight="1">
      <c r="A100" s="98"/>
      <c r="B100" s="99"/>
      <c r="C100" s="2" t="s">
        <v>95</v>
      </c>
      <c r="D100" s="15" t="s">
        <v>97</v>
      </c>
      <c r="E100" s="78">
        <v>29358</v>
      </c>
      <c r="F100" s="79"/>
      <c r="G100" s="79"/>
      <c r="H100" s="80"/>
      <c r="I100" s="16">
        <v>1076.46</v>
      </c>
      <c r="J100" s="16">
        <v>0</v>
      </c>
      <c r="K100" s="17">
        <f t="shared" si="6"/>
        <v>3.6666666666666665</v>
      </c>
      <c r="L100" s="17">
        <v>0</v>
      </c>
    </row>
    <row r="101" spans="1:15" ht="24" customHeight="1">
      <c r="A101" s="88" t="s">
        <v>106</v>
      </c>
      <c r="B101" s="89"/>
      <c r="C101" s="54"/>
      <c r="D101" s="10" t="s">
        <v>109</v>
      </c>
      <c r="E101" s="84">
        <f>SUM(E102:H105)</f>
        <v>197366.13</v>
      </c>
      <c r="F101" s="85"/>
      <c r="G101" s="85"/>
      <c r="H101" s="93"/>
      <c r="I101" s="20">
        <f>SUM(I102:I105)</f>
        <v>188623.61</v>
      </c>
      <c r="J101" s="20">
        <f>SUM(J102:J105)</f>
        <v>168700</v>
      </c>
      <c r="K101" s="12">
        <f t="shared" si="6"/>
        <v>95.57040511459589</v>
      </c>
      <c r="L101" s="12">
        <f>SUM(J101/I101)*100</f>
        <v>89.43737212960775</v>
      </c>
      <c r="O101" s="6"/>
    </row>
    <row r="102" spans="1:12" ht="24" customHeight="1">
      <c r="A102" s="55"/>
      <c r="B102" s="56"/>
      <c r="C102" s="2" t="s">
        <v>107</v>
      </c>
      <c r="D102" s="15" t="s">
        <v>110</v>
      </c>
      <c r="E102" s="78">
        <v>14422.25</v>
      </c>
      <c r="F102" s="79"/>
      <c r="G102" s="79"/>
      <c r="H102" s="80"/>
      <c r="I102" s="16">
        <v>37007.24</v>
      </c>
      <c r="J102" s="16">
        <v>0</v>
      </c>
      <c r="K102" s="17">
        <f t="shared" si="6"/>
        <v>256.59824229922515</v>
      </c>
      <c r="L102" s="17">
        <v>0</v>
      </c>
    </row>
    <row r="103" spans="1:12" ht="24" customHeight="1">
      <c r="A103" s="57"/>
      <c r="B103" s="58"/>
      <c r="C103" s="2" t="s">
        <v>140</v>
      </c>
      <c r="D103" s="15" t="s">
        <v>141</v>
      </c>
      <c r="E103" s="78">
        <v>399.73</v>
      </c>
      <c r="F103" s="79"/>
      <c r="G103" s="79"/>
      <c r="H103" s="80"/>
      <c r="I103" s="16">
        <v>95.24</v>
      </c>
      <c r="J103" s="16">
        <v>10300</v>
      </c>
      <c r="K103" s="17">
        <f t="shared" si="6"/>
        <v>23.826082605758884</v>
      </c>
      <c r="L103" s="17">
        <v>0</v>
      </c>
    </row>
    <row r="104" spans="1:12" ht="24" customHeight="1">
      <c r="A104" s="57"/>
      <c r="B104" s="58"/>
      <c r="C104" s="2" t="s">
        <v>131</v>
      </c>
      <c r="D104" s="15" t="s">
        <v>132</v>
      </c>
      <c r="E104" s="78">
        <v>150301.56</v>
      </c>
      <c r="F104" s="79"/>
      <c r="G104" s="79"/>
      <c r="H104" s="80"/>
      <c r="I104" s="16">
        <v>150078.07</v>
      </c>
      <c r="J104" s="16">
        <v>158400</v>
      </c>
      <c r="K104" s="17">
        <v>100</v>
      </c>
      <c r="L104" s="17">
        <f>SUM(J104/I104)*100</f>
        <v>105.54506731063371</v>
      </c>
    </row>
    <row r="105" spans="1:12" ht="24" customHeight="1">
      <c r="A105" s="98"/>
      <c r="B105" s="99"/>
      <c r="C105" s="2" t="s">
        <v>153</v>
      </c>
      <c r="D105" s="15" t="s">
        <v>97</v>
      </c>
      <c r="E105" s="78">
        <v>32242.59</v>
      </c>
      <c r="F105" s="79"/>
      <c r="G105" s="79"/>
      <c r="H105" s="80"/>
      <c r="I105" s="16">
        <v>1443.06</v>
      </c>
      <c r="J105" s="16">
        <v>0</v>
      </c>
      <c r="K105" s="17">
        <v>0</v>
      </c>
      <c r="L105" s="17">
        <v>0</v>
      </c>
    </row>
    <row r="106" spans="1:12" ht="24" customHeight="1">
      <c r="A106" s="88" t="s">
        <v>96</v>
      </c>
      <c r="B106" s="89"/>
      <c r="C106" s="9"/>
      <c r="D106" s="10" t="s">
        <v>103</v>
      </c>
      <c r="E106" s="84">
        <f>SUM(E107:H107)</f>
        <v>6436.75</v>
      </c>
      <c r="F106" s="85"/>
      <c r="G106" s="85"/>
      <c r="H106" s="93"/>
      <c r="I106" s="20">
        <f>SUM(I107:I107)</f>
        <v>94.21</v>
      </c>
      <c r="J106" s="20">
        <f>SUM(J107:J107)</f>
        <v>0</v>
      </c>
      <c r="K106" s="12">
        <f t="shared" si="6"/>
        <v>1.4636268303103273</v>
      </c>
      <c r="L106" s="13">
        <v>0</v>
      </c>
    </row>
    <row r="107" spans="1:12" ht="24" customHeight="1">
      <c r="A107" s="142"/>
      <c r="B107" s="143"/>
      <c r="C107" s="2" t="s">
        <v>108</v>
      </c>
      <c r="D107" s="15" t="s">
        <v>111</v>
      </c>
      <c r="E107" s="78">
        <v>6436.75</v>
      </c>
      <c r="F107" s="79"/>
      <c r="G107" s="79"/>
      <c r="H107" s="80"/>
      <c r="I107" s="16">
        <v>94.21</v>
      </c>
      <c r="J107" s="16">
        <v>0</v>
      </c>
      <c r="K107" s="17">
        <f>SUM(I107/E107)*100</f>
        <v>1.4636268303103273</v>
      </c>
      <c r="L107" s="17">
        <v>0</v>
      </c>
    </row>
    <row r="108" spans="1:12" ht="36" customHeight="1">
      <c r="A108" s="118" t="s">
        <v>88</v>
      </c>
      <c r="B108" s="119"/>
      <c r="C108" s="119"/>
      <c r="D108" s="120"/>
      <c r="E108" s="121">
        <f>SUM(E6+E10+E12+E15+E17+E19+E22+E29+E32+E42+E45+E51+E63+E67+E80+E87+E98+E101+E106+E27+E40+E94)</f>
        <v>202687524.77999997</v>
      </c>
      <c r="F108" s="121"/>
      <c r="G108" s="121"/>
      <c r="H108" s="121"/>
      <c r="I108" s="59">
        <f>SUM(I6+I10+I12+I15+I17+I19+I22+I29+I32+I42+I45+I51+I63+I67+I80+I87+I98+I101+I106+I27+I94+I40)</f>
        <v>205488759.64000005</v>
      </c>
      <c r="J108" s="59">
        <f>SUM(J6+J10+J12+J15+J17+J19+J22+J29+J32+J42+J45+J51+J63+J67+J80+J87+J98+J101+J106+J27+J40+J94)</f>
        <v>213855440</v>
      </c>
      <c r="K108" s="60">
        <f>SUM(I108/E108)*100</f>
        <v>101.38204601543217</v>
      </c>
      <c r="L108" s="60">
        <f>SUM(J108/I108)*100</f>
        <v>104.0716000109484</v>
      </c>
    </row>
    <row r="109" spans="1:12" ht="15.75" customHeight="1">
      <c r="A109" s="129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</row>
    <row r="110" ht="15" customHeight="1"/>
    <row r="111" ht="34.5" customHeight="1"/>
    <row r="112" spans="1:12" ht="15" customHeight="1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ht="25.5" customHeight="1"/>
    <row r="114" ht="15" customHeight="1"/>
    <row r="115" ht="15" customHeight="1"/>
    <row r="116" ht="15" customHeight="1"/>
    <row r="117" ht="25.5" customHeight="1"/>
    <row r="118" ht="15" customHeight="1"/>
    <row r="119" ht="15" customHeight="1"/>
    <row r="120" ht="15" customHeight="1"/>
    <row r="121" ht="25.5" customHeight="1"/>
    <row r="122" ht="15" customHeight="1"/>
    <row r="123" ht="15" customHeight="1"/>
    <row r="124" ht="15" customHeight="1"/>
    <row r="125" ht="15" customHeight="1"/>
    <row r="126" ht="25.5" customHeight="1"/>
    <row r="127" ht="15" customHeight="1"/>
    <row r="128" ht="15" customHeight="1"/>
    <row r="129" ht="54" customHeight="1"/>
    <row r="130" ht="15" customHeight="1"/>
    <row r="131" ht="15" customHeight="1"/>
    <row r="132" ht="15" customHeight="1"/>
    <row r="133" ht="54" customHeight="1"/>
    <row r="134" ht="15" customHeight="1"/>
    <row r="135" ht="15" customHeight="1"/>
    <row r="136" ht="15" customHeight="1"/>
    <row r="137" ht="34.5" customHeight="1"/>
    <row r="138" ht="43.5" customHeight="1"/>
    <row r="139" ht="15" customHeight="1"/>
    <row r="140" ht="15" customHeight="1"/>
    <row r="141" ht="54" customHeight="1"/>
    <row r="142" ht="15" customHeight="1"/>
    <row r="143" ht="15" customHeight="1"/>
    <row r="144" ht="43.5" customHeight="1"/>
    <row r="145" ht="43.5" customHeight="1"/>
    <row r="146" ht="15" customHeight="1"/>
    <row r="147" ht="54" customHeight="1"/>
    <row r="148" ht="15" customHeight="1"/>
    <row r="149" ht="15" customHeight="1"/>
    <row r="150" ht="15" customHeight="1"/>
    <row r="151" ht="34.5" customHeight="1"/>
    <row r="152" ht="15" customHeight="1"/>
    <row r="153" ht="15" customHeight="1"/>
    <row r="154" ht="43.5" customHeight="1"/>
    <row r="155" ht="43.5" customHeight="1"/>
    <row r="156" ht="15" customHeight="1"/>
    <row r="157" ht="34.5" customHeight="1"/>
    <row r="158" ht="43.5" customHeight="1"/>
    <row r="159" ht="43.5" customHeight="1"/>
    <row r="160" ht="15" customHeight="1"/>
    <row r="161" ht="15" customHeight="1"/>
    <row r="162" ht="25.5" customHeight="1"/>
    <row r="163" ht="15" customHeight="1"/>
    <row r="164" ht="15" customHeight="1"/>
    <row r="165" ht="43.5" customHeight="1"/>
    <row r="166" ht="25.5" customHeight="1"/>
    <row r="167" ht="25.5" customHeight="1"/>
    <row r="168" ht="43.5" customHeight="1"/>
    <row r="169" ht="25.5" customHeight="1"/>
    <row r="170" ht="15" customHeight="1"/>
    <row r="171" ht="15" customHeight="1"/>
    <row r="172" ht="54" customHeight="1"/>
    <row r="173" ht="43.5" customHeight="1"/>
    <row r="174" ht="54" customHeight="1"/>
    <row r="175" ht="54" customHeight="1"/>
    <row r="176" ht="15" customHeight="1"/>
    <row r="177" ht="25.5" customHeight="1"/>
    <row r="178" ht="15" customHeight="1"/>
    <row r="179" ht="13.5" customHeight="1"/>
  </sheetData>
  <sheetProtection/>
  <mergeCells count="153">
    <mergeCell ref="A94:B94"/>
    <mergeCell ref="A96:B97"/>
    <mergeCell ref="E107:H107"/>
    <mergeCell ref="A107:B107"/>
    <mergeCell ref="A36:L36"/>
    <mergeCell ref="E50:H50"/>
    <mergeCell ref="A51:B51"/>
    <mergeCell ref="E51:H51"/>
    <mergeCell ref="A78:B78"/>
    <mergeCell ref="E66:H66"/>
    <mergeCell ref="E64:H64"/>
    <mergeCell ref="A63:B63"/>
    <mergeCell ref="E63:H63"/>
    <mergeCell ref="A27:B27"/>
    <mergeCell ref="E34:H34"/>
    <mergeCell ref="E65:H65"/>
    <mergeCell ref="A38:B38"/>
    <mergeCell ref="E38:H38"/>
    <mergeCell ref="A76:L76"/>
    <mergeCell ref="E72:H72"/>
    <mergeCell ref="A67:B67"/>
    <mergeCell ref="E39:H39"/>
    <mergeCell ref="E52:H52"/>
    <mergeCell ref="A71:B75"/>
    <mergeCell ref="E75:H75"/>
    <mergeCell ref="E73:H73"/>
    <mergeCell ref="E71:H71"/>
    <mergeCell ref="A52:B62"/>
    <mergeCell ref="E78:H78"/>
    <mergeCell ref="A79:B79"/>
    <mergeCell ref="E79:H79"/>
    <mergeCell ref="A98:B98"/>
    <mergeCell ref="E100:H100"/>
    <mergeCell ref="A88:B88"/>
    <mergeCell ref="E85:H85"/>
    <mergeCell ref="E91:H91"/>
    <mergeCell ref="E86:H86"/>
    <mergeCell ref="E92:H92"/>
    <mergeCell ref="A99:B100"/>
    <mergeCell ref="A101:B101"/>
    <mergeCell ref="E101:H101"/>
    <mergeCell ref="A109:L109"/>
    <mergeCell ref="A106:B106"/>
    <mergeCell ref="A105:B105"/>
    <mergeCell ref="E80:H80"/>
    <mergeCell ref="E69:H69"/>
    <mergeCell ref="E70:H70"/>
    <mergeCell ref="E74:H74"/>
    <mergeCell ref="A112:L112"/>
    <mergeCell ref="E98:H98"/>
    <mergeCell ref="E81:H81"/>
    <mergeCell ref="E106:H106"/>
    <mergeCell ref="E82:H82"/>
    <mergeCell ref="E102:H102"/>
    <mergeCell ref="A108:D108"/>
    <mergeCell ref="E108:H108"/>
    <mergeCell ref="E90:H90"/>
    <mergeCell ref="A87:B87"/>
    <mergeCell ref="E87:H87"/>
    <mergeCell ref="A46:B50"/>
    <mergeCell ref="E46:H46"/>
    <mergeCell ref="E49:H49"/>
    <mergeCell ref="A80:B80"/>
    <mergeCell ref="A82:B86"/>
    <mergeCell ref="E4:H4"/>
    <mergeCell ref="E57:H57"/>
    <mergeCell ref="E44:H44"/>
    <mergeCell ref="A43:B44"/>
    <mergeCell ref="A45:B45"/>
    <mergeCell ref="E45:H45"/>
    <mergeCell ref="A40:B40"/>
    <mergeCell ref="E55:H55"/>
    <mergeCell ref="E56:H56"/>
    <mergeCell ref="A6:B6"/>
    <mergeCell ref="E58:H58"/>
    <mergeCell ref="A2:L2"/>
    <mergeCell ref="E43:H43"/>
    <mergeCell ref="A42:B42"/>
    <mergeCell ref="E42:H42"/>
    <mergeCell ref="E23:H23"/>
    <mergeCell ref="A23:B25"/>
    <mergeCell ref="E10:H10"/>
    <mergeCell ref="E9:H9"/>
    <mergeCell ref="E15:H15"/>
    <mergeCell ref="A39:B39"/>
    <mergeCell ref="A1:H1"/>
    <mergeCell ref="E5:H5"/>
    <mergeCell ref="E12:H12"/>
    <mergeCell ref="E7:H7"/>
    <mergeCell ref="A7:B9"/>
    <mergeCell ref="A14:B14"/>
    <mergeCell ref="A4:B4"/>
    <mergeCell ref="A3:L3"/>
    <mergeCell ref="E32:H32"/>
    <mergeCell ref="E6:H6"/>
    <mergeCell ref="A32:B32"/>
    <mergeCell ref="E14:H14"/>
    <mergeCell ref="A22:B22"/>
    <mergeCell ref="A5:B5"/>
    <mergeCell ref="E17:H17"/>
    <mergeCell ref="A17:B17"/>
    <mergeCell ref="A19:B19"/>
    <mergeCell ref="E20:H20"/>
    <mergeCell ref="E26:H26"/>
    <mergeCell ref="A65:B66"/>
    <mergeCell ref="E11:H11"/>
    <mergeCell ref="A18:B18"/>
    <mergeCell ref="A33:B35"/>
    <mergeCell ref="A21:B21"/>
    <mergeCell ref="E21:H21"/>
    <mergeCell ref="A37:L37"/>
    <mergeCell ref="E22:H22"/>
    <mergeCell ref="E25:H25"/>
    <mergeCell ref="E28:H28"/>
    <mergeCell ref="E33:H33"/>
    <mergeCell ref="E24:H24"/>
    <mergeCell ref="A29:B29"/>
    <mergeCell ref="E18:H18"/>
    <mergeCell ref="A10:B10"/>
    <mergeCell ref="A11:B11"/>
    <mergeCell ref="A12:B12"/>
    <mergeCell ref="E19:H19"/>
    <mergeCell ref="A15:B15"/>
    <mergeCell ref="E103:H103"/>
    <mergeCell ref="E104:H104"/>
    <mergeCell ref="E35:H35"/>
    <mergeCell ref="E27:H27"/>
    <mergeCell ref="E47:H47"/>
    <mergeCell ref="E48:H48"/>
    <mergeCell ref="E53:H53"/>
    <mergeCell ref="E54:H54"/>
    <mergeCell ref="E30:H30"/>
    <mergeCell ref="E31:H31"/>
    <mergeCell ref="E61:H61"/>
    <mergeCell ref="E62:H62"/>
    <mergeCell ref="E95:H95"/>
    <mergeCell ref="E96:H96"/>
    <mergeCell ref="E97:H97"/>
    <mergeCell ref="E99:H99"/>
    <mergeCell ref="E68:H68"/>
    <mergeCell ref="E67:H67"/>
    <mergeCell ref="E83:H83"/>
    <mergeCell ref="E84:H84"/>
    <mergeCell ref="E16:H16"/>
    <mergeCell ref="E13:H13"/>
    <mergeCell ref="E8:H8"/>
    <mergeCell ref="E41:H41"/>
    <mergeCell ref="E93:H93"/>
    <mergeCell ref="E105:H105"/>
    <mergeCell ref="E88:H88"/>
    <mergeCell ref="E89:H89"/>
    <mergeCell ref="E59:H59"/>
    <mergeCell ref="E60:H60"/>
  </mergeCells>
  <printOptions/>
  <pageMargins left="0.3937007874015748" right="0.3937007874015748" top="0.7086614173228347" bottom="0.31496062992125984" header="0.5118110236220472" footer="0.5118110236220472"/>
  <pageSetup horizontalDpi="300" verticalDpi="300" orientation="landscape" paperSize="9" scale="62" r:id="rId1"/>
  <headerFooter alignWithMargins="0">
    <oddHeader>&amp;RTabela nr 1 do uzasadnienia</oddHeader>
  </headerFooter>
  <rowBreaks count="3" manualBreakCount="3">
    <brk id="36" max="255" man="1"/>
    <brk id="76" max="11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K.Wichlińska</dc:creator>
  <cp:keywords/>
  <dc:description/>
  <cp:lastModifiedBy>K.Wichlińska</cp:lastModifiedBy>
  <cp:lastPrinted>2018-11-10T15:22:36Z</cp:lastPrinted>
  <dcterms:created xsi:type="dcterms:W3CDTF">2010-10-28T12:57:24Z</dcterms:created>
  <dcterms:modified xsi:type="dcterms:W3CDTF">2019-01-16T08:14:51Z</dcterms:modified>
  <cp:category/>
  <cp:version/>
  <cp:contentType/>
  <cp:contentStatus/>
</cp:coreProperties>
</file>