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<sst xmlns="http://schemas.openxmlformats.org/spreadsheetml/2006/main" count="54" uniqueCount="39">
  <si>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</si>
  <si>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</si>
  <si>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</si>
  <si>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</si>
  <si>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</si>
  <si>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</si>
  <si>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</si>
  <si>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</si>
  <si>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</si>
  <si>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</si>
  <si>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</si>
  <si>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</si>
  <si>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</si>
  <si>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</si>
  <si>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</si>
  <si>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</si>
  <si>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</si>
  <si>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</si>
  <si>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</si>
  <si>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</si>
  <si>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</si>
  <si>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</si>
  <si>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</si>
  <si>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2023 r.</t>
  </si>
  <si>
    <t>Ogółem</t>
  </si>
  <si>
    <t>-</t>
  </si>
  <si>
    <t>2.9</t>
  </si>
  <si>
    <t>inne zadania własne i zlecone z zakresu pomocy społecznej</t>
  </si>
  <si>
    <t>1.1</t>
  </si>
  <si>
    <t xml:space="preserve"> - środki otrzymane z Funduszu</t>
  </si>
  <si>
    <t>1.2</t>
  </si>
  <si>
    <t xml:space="preserve"> - środki zwrócone do Funduszu</t>
  </si>
  <si>
    <t>Środki z Funduszu Pomocy</t>
  </si>
  <si>
    <t>2.10</t>
  </si>
  <si>
    <t>potwierdzenie tożsamości obywateli Ukrainy i wprowadzenie danych do rejestru danych kontaktowych</t>
  </si>
  <si>
    <t>2.11</t>
  </si>
  <si>
    <t xml:space="preserve">zakup podręczników, materiałów edukacyjnych i materiałów ćwiczeniowych dla uczniów będących obywatelami Ukrainy </t>
  </si>
  <si>
    <t>Załącznik nr 1 do zarządzenia nr 18/2024 Burmistrza Kamieńca Ząbkowickiego z dnia 30 stycznia 2024 r.</t>
  </si>
  <si>
    <t>2024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</si>
</sst>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44" fontId="0" fillId="0" borderId="10" xfId="58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4" fontId="0" fillId="0" borderId="19" xfId="58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4" fontId="0" fillId="0" borderId="13" xfId="58" applyFont="1" applyBorder="1" applyAlignment="1">
      <alignment horizontal="center" vertical="center"/>
    </xf>
    <xf numFmtId="44" fontId="1" fillId="0" borderId="15" xfId="58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/>
    </xf>
    <xf numFmtId="44" fontId="1" fillId="0" borderId="25" xfId="58" applyFont="1" applyFill="1" applyBorder="1" applyAlignment="1">
      <alignment horizontal="center" vertical="center"/>
    </xf>
    <xf numFmtId="44" fontId="0" fillId="0" borderId="23" xfId="58" applyFont="1" applyBorder="1" applyAlignment="1">
      <alignment horizontal="center" vertical="center"/>
    </xf>
    <xf numFmtId="44" fontId="0" fillId="0" borderId="26" xfId="58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23" xfId="58" applyFont="1" applyBorder="1" applyAlignment="1">
      <alignment vertical="center"/>
    </xf>
    <xf numFmtId="44" fontId="0" fillId="0" borderId="23" xfId="58" applyFont="1" applyBorder="1" applyAlignment="1">
      <alignment vertical="center"/>
    </xf>
    <xf numFmtId="44" fontId="0" fillId="0" borderId="19" xfId="58" applyFont="1" applyBorder="1" applyAlignment="1">
      <alignment vertical="center"/>
    </xf>
    <xf numFmtId="44" fontId="0" fillId="0" borderId="19" xfId="58" applyFont="1" applyFill="1" applyBorder="1" applyAlignment="1">
      <alignment horizontal="center" vertical="center"/>
    </xf>
    <xf numFmtId="44" fontId="0" fillId="0" borderId="19" xfId="58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center"/>
    </xf>
    <xf numFmtId="44" fontId="0" fillId="0" borderId="27" xfId="58" applyFont="1" applyBorder="1" applyAlignment="1">
      <alignment vertical="center"/>
    </xf>
    <xf numFmtId="44" fontId="0" fillId="0" borderId="27" xfId="58" applyFont="1" applyBorder="1" applyAlignment="1">
      <alignment horizontal="center" vertical="center"/>
    </xf>
    <xf numFmtId="44" fontId="0" fillId="0" borderId="27" xfId="58" applyFont="1" applyFill="1" applyBorder="1" applyAlignment="1">
      <alignment horizontal="center" vertical="center"/>
    </xf>
    <xf numFmtId="44" fontId="0" fillId="0" borderId="28" xfId="58" applyFont="1" applyBorder="1" applyAlignment="1">
      <alignment horizontal="center" vertical="center"/>
    </xf>
    <xf numFmtId="44" fontId="0" fillId="0" borderId="29" xfId="58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30" zoomScaleNormal="130" zoomScalePageLayoutView="0" workbookViewId="0" topLeftCell="A13">
      <selection activeCell="H14" sqref="H14"/>
    </sheetView>
  </sheetViews>
  <sheetFormatPr defaultColWidth="9.140625" defaultRowHeight="12.75"/>
  <cols>
    <col min="1" max="1" width="4.57421875" style="0" bestFit="1" customWidth="1"/>
    <col min="2" max="2" width="94.28125" style="0" customWidth="1"/>
    <col min="3" max="3" width="15.7109375" style="1" customWidth="1"/>
    <col min="4" max="6" width="15.7109375" style="0" customWidth="1"/>
  </cols>
  <sheetData>
    <row r="1" spans="1:6" s="6" customFormat="1" ht="12.75">
      <c r="A1" s="40" t="s">
        <v>37</v>
      </c>
      <c r="B1" s="40"/>
      <c r="C1" s="40"/>
      <c r="D1" s="40"/>
      <c r="E1" s="40"/>
      <c r="F1" s="40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/>
      <c r="C4" s="5"/>
    </row>
    <row r="6" spans="1:6" ht="33" customHeight="1">
      <c r="A6" s="41" t="s">
        <v>6</v>
      </c>
      <c r="B6" s="41"/>
      <c r="C6" s="41"/>
      <c r="D6" s="41"/>
      <c r="E6" s="41"/>
      <c r="F6" s="41"/>
    </row>
    <row r="7" ht="13.5" thickBot="1"/>
    <row r="8" spans="1:6" ht="21" customHeight="1">
      <c r="A8" s="4" t="s">
        <v>0</v>
      </c>
      <c r="B8" s="17" t="s">
        <v>1</v>
      </c>
      <c r="C8" s="18" t="s">
        <v>7</v>
      </c>
      <c r="D8" s="18" t="s">
        <v>23</v>
      </c>
      <c r="E8" s="18" t="s">
        <v>38</v>
      </c>
      <c r="F8" s="28" t="s">
        <v>24</v>
      </c>
    </row>
    <row r="9" spans="1:6" ht="14.25" customHeight="1">
      <c r="A9" s="14">
        <v>1</v>
      </c>
      <c r="B9" s="15">
        <v>2</v>
      </c>
      <c r="C9" s="16">
        <v>3</v>
      </c>
      <c r="D9" s="16">
        <v>4</v>
      </c>
      <c r="E9" s="42">
        <v>5</v>
      </c>
      <c r="F9" s="29">
        <v>6</v>
      </c>
    </row>
    <row r="10" spans="1:6" ht="21.75" customHeight="1">
      <c r="A10" s="7" t="s">
        <v>2</v>
      </c>
      <c r="B10" s="8" t="s">
        <v>32</v>
      </c>
      <c r="C10" s="34">
        <f>C11-C12</f>
        <v>308849.62000000005</v>
      </c>
      <c r="D10" s="34">
        <f>D11-D12</f>
        <v>93077.29999999999</v>
      </c>
      <c r="E10" s="24">
        <f>SUM(E11:E12)</f>
        <v>597</v>
      </c>
      <c r="F10" s="35">
        <f>SUM(C10:E10)</f>
        <v>402523.92000000004</v>
      </c>
    </row>
    <row r="11" spans="1:6" ht="21.75" customHeight="1">
      <c r="A11" s="25" t="s">
        <v>28</v>
      </c>
      <c r="B11" s="20" t="s">
        <v>29</v>
      </c>
      <c r="C11" s="37">
        <f>37078.25+3300+336+423+6135+27.09+21984+67602.91+8056+8294+13.54+63480+6301+59208+312+1723+6301+1412+5549+108.36+5131+121.9+5804+29.67+4111</f>
        <v>312841.72000000003</v>
      </c>
      <c r="D11" s="37">
        <f>336+5766+600+3203+5792+2821+1300+4337+300+560+2821+4802+2573+464+4.98+600+576+3031+4647+4802+300+448+239.98+3456+300+2394+4647+47.06+4802+2257+15.68+4802+398+5633+300+1565+0.25+300+697+3.15+5324+5536+300+276.2</f>
        <v>93377.29999999999</v>
      </c>
      <c r="E11" s="43">
        <f>300+297</f>
        <v>597</v>
      </c>
      <c r="F11" s="36">
        <f>SUM(C11:E11)</f>
        <v>406816.02</v>
      </c>
    </row>
    <row r="12" spans="1:6" ht="21.75" customHeight="1">
      <c r="A12" s="25" t="s">
        <v>30</v>
      </c>
      <c r="B12" s="20" t="s">
        <v>31</v>
      </c>
      <c r="C12" s="37">
        <f>3408+56.1+528</f>
        <v>3992.1</v>
      </c>
      <c r="D12" s="39">
        <v>300</v>
      </c>
      <c r="E12" s="45" t="s">
        <v>25</v>
      </c>
      <c r="F12" s="36">
        <f>SUM(C12:E12)</f>
        <v>4292.1</v>
      </c>
    </row>
    <row r="13" spans="1:6" ht="7.5" customHeight="1">
      <c r="A13" s="11"/>
      <c r="B13" s="12"/>
      <c r="C13" s="13"/>
      <c r="D13" s="13"/>
      <c r="E13" s="13"/>
      <c r="F13" s="30"/>
    </row>
    <row r="14" spans="1:6" ht="21.75" customHeight="1">
      <c r="A14" s="9" t="s">
        <v>3</v>
      </c>
      <c r="B14" s="10" t="s">
        <v>5</v>
      </c>
      <c r="C14" s="24">
        <f>SUM(C15:C25)</f>
        <v>308849.61999999994</v>
      </c>
      <c r="D14" s="24">
        <f>SUM(D15:D25)</f>
        <v>93077.29999999999</v>
      </c>
      <c r="E14" s="24">
        <f>SUM(E15:E25)</f>
        <v>597</v>
      </c>
      <c r="F14" s="31">
        <f>SUM(F15:F25)</f>
        <v>402523.9199999999</v>
      </c>
    </row>
    <row r="15" spans="1:6" ht="21.75" customHeight="1">
      <c r="A15" s="19" t="s">
        <v>4</v>
      </c>
      <c r="B15" s="20" t="s">
        <v>8</v>
      </c>
      <c r="C15" s="21">
        <f>4223+1238+544+336+1723+1412+5131-56.1</f>
        <v>14550.9</v>
      </c>
      <c r="D15" s="21">
        <f>5766+2821+2821+2573+3031+3456+2394+2257+398+1565+697+276.2</f>
        <v>28055.2</v>
      </c>
      <c r="E15" s="44">
        <v>297</v>
      </c>
      <c r="F15" s="32">
        <f>SUM(C15:E15)</f>
        <v>42903.1</v>
      </c>
    </row>
    <row r="16" spans="1:6" ht="21.75" customHeight="1">
      <c r="A16" s="19" t="s">
        <v>9</v>
      </c>
      <c r="B16" s="20" t="s">
        <v>10</v>
      </c>
      <c r="C16" s="38">
        <f>18840+6360+3300-3408</f>
        <v>25092</v>
      </c>
      <c r="D16" s="21">
        <f>600</f>
        <v>600</v>
      </c>
      <c r="E16" s="44" t="s">
        <v>25</v>
      </c>
      <c r="F16" s="32">
        <f aca="true" t="shared" si="0" ref="F16:F24">SUM(C16:E16)</f>
        <v>25692</v>
      </c>
    </row>
    <row r="17" spans="1:6" ht="21.75" customHeight="1">
      <c r="A17" s="19" t="s">
        <v>11</v>
      </c>
      <c r="B17" s="22" t="s">
        <v>27</v>
      </c>
      <c r="C17" s="21" t="s">
        <v>25</v>
      </c>
      <c r="D17" s="38">
        <f>1300+300+600+300+300-300+300+300+300</f>
        <v>3400</v>
      </c>
      <c r="E17" s="45">
        <v>300</v>
      </c>
      <c r="F17" s="32">
        <f t="shared" si="0"/>
        <v>3700</v>
      </c>
    </row>
    <row r="18" spans="1:6" ht="21.75" customHeight="1">
      <c r="A18" s="19" t="s">
        <v>13</v>
      </c>
      <c r="B18" s="22" t="s">
        <v>12</v>
      </c>
      <c r="C18" s="21">
        <v>3192.75</v>
      </c>
      <c r="D18" s="21" t="s">
        <v>25</v>
      </c>
      <c r="E18" s="44" t="s">
        <v>25</v>
      </c>
      <c r="F18" s="32">
        <f t="shared" si="0"/>
        <v>3192.75</v>
      </c>
    </row>
    <row r="19" spans="1:6" ht="21.75" customHeight="1">
      <c r="A19" s="25" t="s">
        <v>15</v>
      </c>
      <c r="B19" s="22" t="s">
        <v>14</v>
      </c>
      <c r="C19" s="23">
        <f>1483.5+27.09+13.54+108.36+121.9+29.67</f>
        <v>1784.06</v>
      </c>
      <c r="D19" s="23">
        <f>47.06+15.68+3.15</f>
        <v>65.89</v>
      </c>
      <c r="E19" s="46" t="s">
        <v>25</v>
      </c>
      <c r="F19" s="32">
        <f t="shared" si="0"/>
        <v>1849.95</v>
      </c>
    </row>
    <row r="20" spans="1:6" ht="21.75" customHeight="1">
      <c r="A20" s="25" t="s">
        <v>17</v>
      </c>
      <c r="B20" s="22" t="s">
        <v>16</v>
      </c>
      <c r="C20" s="23">
        <f>1620-528</f>
        <v>1092</v>
      </c>
      <c r="D20" s="23">
        <f>336+560+464+576+448</f>
        <v>2384</v>
      </c>
      <c r="E20" s="46" t="s">
        <v>25</v>
      </c>
      <c r="F20" s="32">
        <f t="shared" si="0"/>
        <v>3476</v>
      </c>
    </row>
    <row r="21" spans="1:6" ht="25.5">
      <c r="A21" s="27" t="s">
        <v>19</v>
      </c>
      <c r="B21" s="22" t="s">
        <v>18</v>
      </c>
      <c r="C21" s="23">
        <f>6135+8056+8294+6301+6301+5549+5804+4111</f>
        <v>50551</v>
      </c>
      <c r="D21" s="23">
        <f>3203+5792+4337+4802+4647+4802+4647+4802+4802+5633+5324+5536</f>
        <v>58327</v>
      </c>
      <c r="E21" s="46" t="s">
        <v>25</v>
      </c>
      <c r="F21" s="32">
        <f t="shared" si="0"/>
        <v>108878</v>
      </c>
    </row>
    <row r="22" spans="1:6" ht="25.5">
      <c r="A22" s="27" t="s">
        <v>21</v>
      </c>
      <c r="B22" s="22" t="s">
        <v>20</v>
      </c>
      <c r="C22" s="23">
        <f>84496+63480+59208+312</f>
        <v>207496</v>
      </c>
      <c r="D22" s="23" t="s">
        <v>25</v>
      </c>
      <c r="E22" s="46" t="s">
        <v>25</v>
      </c>
      <c r="F22" s="32">
        <f t="shared" si="0"/>
        <v>207496</v>
      </c>
    </row>
    <row r="23" spans="1:6" ht="21.75" customHeight="1">
      <c r="A23" s="27" t="s">
        <v>26</v>
      </c>
      <c r="B23" s="22" t="s">
        <v>22</v>
      </c>
      <c r="C23" s="23">
        <v>5090.91</v>
      </c>
      <c r="D23" s="23" t="s">
        <v>25</v>
      </c>
      <c r="E23" s="46" t="s">
        <v>25</v>
      </c>
      <c r="F23" s="32">
        <f t="shared" si="0"/>
        <v>5090.91</v>
      </c>
    </row>
    <row r="24" spans="1:6" ht="21.75" customHeight="1">
      <c r="A24" s="27" t="s">
        <v>33</v>
      </c>
      <c r="B24" s="22" t="s">
        <v>34</v>
      </c>
      <c r="C24" s="23" t="s">
        <v>25</v>
      </c>
      <c r="D24" s="23">
        <f>4.98+0.25</f>
        <v>5.23</v>
      </c>
      <c r="E24" s="46" t="s">
        <v>25</v>
      </c>
      <c r="F24" s="32">
        <f t="shared" si="0"/>
        <v>5.23</v>
      </c>
    </row>
    <row r="25" spans="1:6" ht="27.75" customHeight="1" thickBot="1">
      <c r="A25" s="26" t="s">
        <v>35</v>
      </c>
      <c r="B25" s="2" t="s">
        <v>36</v>
      </c>
      <c r="C25" s="3" t="s">
        <v>25</v>
      </c>
      <c r="D25" s="3">
        <v>239.98</v>
      </c>
      <c r="E25" s="47" t="s">
        <v>25</v>
      </c>
      <c r="F25" s="33">
        <f>SUM(C25:E25)</f>
        <v>239.98</v>
      </c>
    </row>
  </sheetData>
  <sheetProtection password="9088" sheet="1" autoFilter="0"/>
  <mergeCells count="2">
    <mergeCell ref="A1:F1"/>
    <mergeCell ref="A6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Jacek Rozumek</cp:lastModifiedBy>
  <cp:lastPrinted>2024-01-31T07:08:49Z</cp:lastPrinted>
  <dcterms:created xsi:type="dcterms:W3CDTF">2021-04-14T06:21:25Z</dcterms:created>
  <dcterms:modified xsi:type="dcterms:W3CDTF">2024-01-31T07:09:01Z</dcterms:modified>
  <cp:category/>
  <cp:version/>
  <cp:contentType/>
  <cp:contentStatus/>
</cp:coreProperties>
</file>