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rolczuk\Desktop\APDokumenty\2021\biblioteka\ze strony\"/>
    </mc:Choice>
  </mc:AlternateContent>
  <xr:revisionPtr revIDLastSave="0" documentId="8_{8AA66DF2-76C6-4A3A-A502-103645BEE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Y111" i="1" l="1"/>
  <c r="Y110" i="1"/>
  <c r="Y109" i="1"/>
  <c r="Y108" i="1"/>
  <c r="Y107" i="1"/>
  <c r="Y106" i="1"/>
  <c r="Y105" i="1"/>
  <c r="Y104" i="1"/>
  <c r="Y103" i="1"/>
  <c r="Y102" i="1"/>
  <c r="Y99" i="1"/>
  <c r="Y98" i="1"/>
  <c r="Y97" i="1"/>
  <c r="Y96" i="1"/>
  <c r="Y95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W51" i="1"/>
  <c r="V51" i="1"/>
  <c r="T51" i="1"/>
  <c r="S51" i="1"/>
  <c r="R51" i="1"/>
  <c r="Q51" i="1"/>
  <c r="N51" i="1"/>
  <c r="M51" i="1"/>
  <c r="L51" i="1"/>
  <c r="K51" i="1"/>
  <c r="J51" i="1"/>
  <c r="I51" i="1"/>
  <c r="G51" i="1"/>
  <c r="E51" i="1"/>
  <c r="D51" i="1"/>
  <c r="C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X35" i="1"/>
  <c r="W35" i="1"/>
  <c r="V35" i="1"/>
  <c r="U35" i="1"/>
  <c r="T35" i="1"/>
  <c r="S35" i="1"/>
  <c r="R35" i="1"/>
  <c r="Q35" i="1"/>
  <c r="P35" i="1"/>
  <c r="O35" i="1"/>
  <c r="N35" i="1"/>
  <c r="J35" i="1"/>
  <c r="I35" i="1"/>
  <c r="G35" i="1"/>
  <c r="F35" i="1"/>
  <c r="E35" i="1"/>
  <c r="D35" i="1"/>
  <c r="C35" i="1"/>
  <c r="Y34" i="1"/>
  <c r="X33" i="1"/>
  <c r="W33" i="1"/>
  <c r="V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0" i="1"/>
  <c r="W30" i="1"/>
  <c r="V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X12" i="1"/>
  <c r="W12" i="1"/>
  <c r="W11" i="1" s="1"/>
  <c r="V12" i="1"/>
  <c r="V11" i="1" s="1"/>
  <c r="U12" i="1"/>
  <c r="U11" i="1" s="1"/>
  <c r="T12" i="1"/>
  <c r="S12" i="1"/>
  <c r="S11" i="1" s="1"/>
  <c r="R12" i="1"/>
  <c r="R11" i="1" s="1"/>
  <c r="Q12" i="1"/>
  <c r="Q11" i="1" s="1"/>
  <c r="P12" i="1"/>
  <c r="N12" i="1"/>
  <c r="N11" i="1" s="1"/>
  <c r="M12" i="1"/>
  <c r="M11" i="1" s="1"/>
  <c r="L12" i="1"/>
  <c r="L11" i="1" s="1"/>
  <c r="K12" i="1"/>
  <c r="I12" i="1"/>
  <c r="I11" i="1" s="1"/>
  <c r="H12" i="1"/>
  <c r="H11" i="1" s="1"/>
  <c r="G12" i="1"/>
  <c r="F12" i="1"/>
  <c r="E12" i="1"/>
  <c r="E11" i="1" s="1"/>
  <c r="D12" i="1"/>
  <c r="D11" i="1" s="1"/>
  <c r="C12" i="1"/>
  <c r="X11" i="1"/>
  <c r="T11" i="1"/>
  <c r="P11" i="1"/>
  <c r="O11" i="1"/>
  <c r="G11" i="1"/>
  <c r="F11" i="1"/>
  <c r="C11" i="1"/>
  <c r="Y10" i="1"/>
  <c r="Y9" i="1"/>
  <c r="Y8" i="1"/>
  <c r="Y7" i="1"/>
  <c r="Y6" i="1"/>
  <c r="Y5" i="1"/>
  <c r="Y32" i="1" l="1"/>
  <c r="Y51" i="1"/>
  <c r="Y30" i="1"/>
  <c r="Y35" i="1"/>
  <c r="Y11" i="1"/>
  <c r="Y31" i="1"/>
  <c r="Y33" i="1"/>
  <c r="Y12" i="1"/>
</calcChain>
</file>

<file path=xl/sharedStrings.xml><?xml version="1.0" encoding="utf-8"?>
<sst xmlns="http://schemas.openxmlformats.org/spreadsheetml/2006/main" count="208" uniqueCount="154">
  <si>
    <t>SPRAWOZDANIE Z ROZWOJU CZYTELNICTWA ZA 2020 ROK</t>
  </si>
  <si>
    <t>POWIAT BIAŁOSTOCKI</t>
  </si>
  <si>
    <t>*</t>
  </si>
  <si>
    <t>M i e j s c o w o ś ć</t>
  </si>
  <si>
    <t>Cho-roszcz</t>
  </si>
  <si>
    <t>Choroszcz- m.</t>
  </si>
  <si>
    <t>Czarna Biał.</t>
  </si>
  <si>
    <t>Czarna Biał. m.</t>
  </si>
  <si>
    <t xml:space="preserve">Dobrzyniewo </t>
  </si>
  <si>
    <t>Gródek</t>
  </si>
  <si>
    <t>Juch-nowiec</t>
  </si>
  <si>
    <t>Łapy</t>
  </si>
  <si>
    <t>Łapy m.</t>
  </si>
  <si>
    <t>Micha-łowo</t>
  </si>
  <si>
    <t>Michałowo m.</t>
  </si>
  <si>
    <t>Poświę-tne</t>
  </si>
  <si>
    <t>Supraśl</t>
  </si>
  <si>
    <t>Supraśl  m.</t>
  </si>
  <si>
    <t>Suraż</t>
  </si>
  <si>
    <t>Turośń Kośc.</t>
  </si>
  <si>
    <t xml:space="preserve">Tykocin </t>
  </si>
  <si>
    <t>Wasilków</t>
  </si>
  <si>
    <t>Wasilków m.</t>
  </si>
  <si>
    <t xml:space="preserve">Zabłu-dów </t>
  </si>
  <si>
    <t>Zabłudów  m.</t>
  </si>
  <si>
    <t>Zawady</t>
  </si>
  <si>
    <t>Powiat białostocki</t>
  </si>
  <si>
    <t>ZBIORY BIBLIOTECZNE</t>
  </si>
  <si>
    <t>1. Księgozbiór w wol. ogółem w 2019 r.    (łącznie z czasopismami oprawnymi)</t>
  </si>
  <si>
    <t>2. Przybyło w ciągu 2020 roku</t>
  </si>
  <si>
    <r>
      <t xml:space="preserve">     w tym: - z zakupu </t>
    </r>
    <r>
      <rPr>
        <i/>
        <sz val="7"/>
        <rFont val="Arial CE"/>
        <family val="2"/>
        <charset val="238"/>
      </rPr>
      <t>(środki samorządowe)</t>
    </r>
  </si>
  <si>
    <r>
      <t xml:space="preserve">                 - z zakupu </t>
    </r>
    <r>
      <rPr>
        <i/>
        <sz val="7"/>
        <rFont val="Arial CE"/>
        <family val="2"/>
        <charset val="238"/>
      </rPr>
      <t>(dotacja MK)</t>
    </r>
  </si>
  <si>
    <t xml:space="preserve">                - inne wpływy</t>
  </si>
  <si>
    <t>3. Ubyło w ciągu 2020 roku</t>
  </si>
  <si>
    <t>4. Księgozbiór z czaspismami oprawnymi 31.12.2020</t>
  </si>
  <si>
    <t>5. Księgozbiór stan w dniu 31.12.2020 r. (bez czasopism oprawnych)</t>
  </si>
  <si>
    <t xml:space="preserve">    - literatura piekna dla dorosłych</t>
  </si>
  <si>
    <t xml:space="preserve">    - literatura piękna dla dzieci</t>
  </si>
  <si>
    <t xml:space="preserve">    - inna</t>
  </si>
  <si>
    <t>6. Czasopisma oprawne w dniu 31.12.2020 r.</t>
  </si>
  <si>
    <t>7. Liczba tytułów czasopism bieżących</t>
  </si>
  <si>
    <r>
      <t xml:space="preserve">1. Zbiory specjalne </t>
    </r>
    <r>
      <rPr>
        <i/>
        <sz val="8"/>
        <rFont val="Arial"/>
        <family val="2"/>
        <charset val="238"/>
      </rPr>
      <t xml:space="preserve">stan na </t>
    </r>
    <r>
      <rPr>
        <i/>
        <u/>
        <sz val="8"/>
        <rFont val="Arial"/>
        <family val="2"/>
        <charset val="238"/>
      </rPr>
      <t>31.12.2019</t>
    </r>
  </si>
  <si>
    <t xml:space="preserve">     - w tym audiowizualne</t>
  </si>
  <si>
    <t xml:space="preserve">          - w tym audiobooki</t>
  </si>
  <si>
    <t xml:space="preserve">     - w tym inne</t>
  </si>
  <si>
    <t>2. Zbiory specjalne - przybyło w 2020 r .</t>
  </si>
  <si>
    <t>3. Zbiory specjalne - ubyło w 2020 r.</t>
  </si>
  <si>
    <t>4. Zbiory specjalne stan na 31.12.2020</t>
  </si>
  <si>
    <t>CZYTELNICY</t>
  </si>
  <si>
    <t>1. Użytkownicy zarejestrowani</t>
  </si>
  <si>
    <t>2. Czytelnicy (wzpożyczający) zarejestrowani w ciągu roku</t>
  </si>
  <si>
    <t xml:space="preserve">    - do 5 lat</t>
  </si>
  <si>
    <t xml:space="preserve">    - 6 - 12 lat</t>
  </si>
  <si>
    <t xml:space="preserve">    - 13 - 15 lat</t>
  </si>
  <si>
    <t xml:space="preserve">    - 16 - 19 lat</t>
  </si>
  <si>
    <t xml:space="preserve">    - 20 - 24 lat</t>
  </si>
  <si>
    <t xml:space="preserve">    - 25 - 44 lat</t>
  </si>
  <si>
    <t xml:space="preserve">    - 45 - 60 lat</t>
  </si>
  <si>
    <t xml:space="preserve">    -powyżej 60 lat</t>
  </si>
  <si>
    <t xml:space="preserve">    - uczący się</t>
  </si>
  <si>
    <t xml:space="preserve">    - pracujący</t>
  </si>
  <si>
    <t xml:space="preserve">    - pozostali</t>
  </si>
  <si>
    <t>UDOSTĘPNIANIE</t>
  </si>
  <si>
    <t>1. Odwiedziny w bibliotece</t>
  </si>
  <si>
    <t xml:space="preserve">     - w wypożyczalni</t>
  </si>
  <si>
    <t xml:space="preserve">     - odwiedziny w czytelni + użytkownicy Internetu</t>
  </si>
  <si>
    <t>w tym: - odwiedziny użytkowników Internetu</t>
  </si>
  <si>
    <t>2. Wypożyczenia księgozbioru w ciągu roku</t>
  </si>
  <si>
    <t xml:space="preserve">    - wypożyczenia literatury pięknej dla dorosłych</t>
  </si>
  <si>
    <t xml:space="preserve">    - wypożyczenia literatury pieknej dla dzieci</t>
  </si>
  <si>
    <t xml:space="preserve">    - wypożyczenia literatury innej</t>
  </si>
  <si>
    <t>3. Księgozbiór udostepniony na miejscu</t>
  </si>
  <si>
    <t>4. Liczba udostepnionych czas. oprawnych</t>
  </si>
  <si>
    <t xml:space="preserve">    - na zewnątrz</t>
  </si>
  <si>
    <t xml:space="preserve">    - na miejscu</t>
  </si>
  <si>
    <t>5. Liczba udostępnionych  czas.bieżących</t>
  </si>
  <si>
    <t xml:space="preserve">     - na zewnątrz</t>
  </si>
  <si>
    <t xml:space="preserve">     - na miejscu </t>
  </si>
  <si>
    <t>6. Zbiory specjalne</t>
  </si>
  <si>
    <t xml:space="preserve">    - w tym audiowizualne</t>
  </si>
  <si>
    <t xml:space="preserve">        - w tym audiobooki</t>
  </si>
  <si>
    <t xml:space="preserve">        - na zewnątrz</t>
  </si>
  <si>
    <t xml:space="preserve">        - na miejscu </t>
  </si>
  <si>
    <t>8. Liczba udzielonych informacji w ciągu roku</t>
  </si>
  <si>
    <t xml:space="preserve">    - w tym elektronicznych</t>
  </si>
  <si>
    <t>PUNKTY</t>
  </si>
  <si>
    <t>1. Punkty biblioteczne ogółem</t>
  </si>
  <si>
    <t>2. Czytelnicy zarejestrowani w ciągu roku</t>
  </si>
  <si>
    <t>3. Wypożyczenia w ciągu roku</t>
  </si>
  <si>
    <t>WYDATKI</t>
  </si>
  <si>
    <t xml:space="preserve">1. Zakup książek ogółem (wartość w zł.) </t>
  </si>
  <si>
    <t xml:space="preserve">    - liczba</t>
  </si>
  <si>
    <t xml:space="preserve">    - w tym zakup ze środków samorządowych (wartość w zł)</t>
  </si>
  <si>
    <t xml:space="preserve">    - w tym zakup z dodacji MK (wartość w zł)</t>
  </si>
  <si>
    <t>2. Prenumerata czasopism (wartość w zł.)</t>
  </si>
  <si>
    <t>3. Zakup zbiorów spec. (wartość w zł.)</t>
  </si>
  <si>
    <t xml:space="preserve">    -  w tym audiowizualnych (wartość w zł.)</t>
  </si>
  <si>
    <t xml:space="preserve">          - w tym audiobooków (wartość w zł)</t>
  </si>
  <si>
    <t xml:space="preserve">          - liczba</t>
  </si>
  <si>
    <t>KOMPUTERYZACJA</t>
  </si>
  <si>
    <t>1.Liczba komputerów użytkowanych (ogółem)</t>
  </si>
  <si>
    <t xml:space="preserve">     - w tym dostępnych dla czytelnika</t>
  </si>
  <si>
    <t xml:space="preserve">         - z dostępem do Internetu dla czyt</t>
  </si>
  <si>
    <t>2. Programy biblioteczne używane w bibl.</t>
  </si>
  <si>
    <t>MAK+</t>
  </si>
  <si>
    <t>LIBRA</t>
  </si>
  <si>
    <t>MAK +</t>
  </si>
  <si>
    <t xml:space="preserve">   - procent zbiorów opracowanych komputerowo</t>
  </si>
  <si>
    <t>3. Biblioteka umożliwia:</t>
  </si>
  <si>
    <t xml:space="preserve"> - podłączenie własnego komputera </t>
  </si>
  <si>
    <t xml:space="preserve"> - dostęp do gniazda internetowego</t>
  </si>
  <si>
    <t xml:space="preserve"> - korzystanie z Internetu bezprzewodowego</t>
  </si>
  <si>
    <t xml:space="preserve"> - korzystanie z Internetu szerokopasmowego</t>
  </si>
  <si>
    <t>4.Adres elektroniczny biblioteki (e-mail)</t>
  </si>
  <si>
    <t>biblioteka@choroszcz.pl</t>
  </si>
  <si>
    <t>cz.b.mbp@wp.pl</t>
  </si>
  <si>
    <t>biblioteka.dobrzyniewo@wp.pl</t>
  </si>
  <si>
    <t xml:space="preserve">biblioteka@grodek.pl </t>
  </si>
  <si>
    <t xml:space="preserve">biblioteka.juchno@wp.pl </t>
  </si>
  <si>
    <t>biblioteka@bibliotekalapy.pl</t>
  </si>
  <si>
    <t>biblioteka98@wp.pl</t>
  </si>
  <si>
    <t>gbp.poswietne@wp.pl</t>
  </si>
  <si>
    <t>bibliosupra@wp.pl</t>
  </si>
  <si>
    <t>bibliotekasuraz@wp.pl</t>
  </si>
  <si>
    <t>biblioteka@gok.turosnkoscielna.pl</t>
  </si>
  <si>
    <t>biblioteka.publiczna.tykocin@wp.pl</t>
  </si>
  <si>
    <t>mbpwasilkow@home.pl</t>
  </si>
  <si>
    <t>mbp.zabludow@wp.pl</t>
  </si>
  <si>
    <t>gci.zawady@gmail.com</t>
  </si>
  <si>
    <t>5.Adres strony internetowej WWW</t>
  </si>
  <si>
    <t>www.biblioteka.choroszcz.pl</t>
  </si>
  <si>
    <t>www.mbp-czarnabialostocka.cba.pl</t>
  </si>
  <si>
    <t xml:space="preserve">www.mbp-czarnabialostocka.cba.pl </t>
  </si>
  <si>
    <t xml:space="preserve">http://grodek.naszabiblioteka.com/ </t>
  </si>
  <si>
    <t>www.bibliotekajuchnowiec.pl</t>
  </si>
  <si>
    <t>www.bibliotekalapy.pl</t>
  </si>
  <si>
    <t xml:space="preserve">http://biblioteka.michalowo.eu/ </t>
  </si>
  <si>
    <t>http://gbpposwietne.vipserv.org/</t>
  </si>
  <si>
    <t>www.ckirsuprasl.com</t>
  </si>
  <si>
    <t xml:space="preserve">http://www.mbpwasilkow.pl/ </t>
  </si>
  <si>
    <t xml:space="preserve">www.mbp-zabludow.pl </t>
  </si>
  <si>
    <t>https://zawady.naszabiblioteka.com/</t>
  </si>
  <si>
    <t>POMIESZCZENIA</t>
  </si>
  <si>
    <t>1. Powierzchnia  pomieszczeń bibliot. w m2</t>
  </si>
  <si>
    <t>2. Liczba miejsc dla czytelników</t>
  </si>
  <si>
    <t>3. W tym dla niepełosprawnych</t>
  </si>
  <si>
    <t>PRACOWNICY DZIAŁALNOŚCI PODSTAWOWEJ</t>
  </si>
  <si>
    <t>Pracownicy działalności podstawowej - ogółem:</t>
  </si>
  <si>
    <t xml:space="preserve">     w tym: na stanowiskach bibliotekarskich:</t>
  </si>
  <si>
    <t xml:space="preserve">          - z wykształceniem wyższym bibliotekarskim</t>
  </si>
  <si>
    <t xml:space="preserve">          - z wykształceniem średnim bibliotekarskim</t>
  </si>
  <si>
    <t>2. W tym pełnozatrudnieni</t>
  </si>
  <si>
    <t xml:space="preserve">    - z wykształceniem wyższym bibliotekarskim</t>
  </si>
  <si>
    <t xml:space="preserve">    - z wykształceniem średnim bibliotekarskim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</si>
</sst>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7"/>
      <name val="Arial CE"/>
      <family val="2"/>
      <charset val="238"/>
    </font>
    <font>
      <i/>
      <sz val="7"/>
      <name val="Arial CE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u/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family val="2"/>
      <charset val="238"/>
    </font>
    <font>
      <b/>
      <i/>
      <sz val="8"/>
      <name val="Arial CE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i/>
      <sz val="7"/>
      <name val="Arial CE"/>
      <charset val="238"/>
    </font>
    <font>
      <b/>
      <i/>
      <sz val="6"/>
      <name val="Arial CE"/>
      <family val="2"/>
      <charset val="238"/>
    </font>
    <font>
      <sz val="9"/>
      <name val="Arial"/>
      <family val="2"/>
      <charset val="238"/>
    </font>
    <font>
      <u/>
      <sz val="15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7"/>
      <color indexed="12"/>
      <name val="Arial CE"/>
      <family val="2"/>
      <charset val="238"/>
    </font>
    <font>
      <sz val="8"/>
      <color indexed="12"/>
      <name val="Arial CE"/>
      <charset val="238"/>
    </font>
    <font>
      <u/>
      <sz val="8"/>
      <color indexed="12"/>
      <name val="Arial CE"/>
      <family val="2"/>
      <charset val="238"/>
    </font>
    <font>
      <i/>
      <sz val="6"/>
      <name val="Arial CE"/>
      <family val="2"/>
      <charset val="238"/>
    </font>
    <font>
      <u/>
      <sz val="7"/>
      <color indexed="12"/>
      <name val="Arial CE"/>
      <family val="2"/>
      <charset val="238"/>
    </font>
    <font>
      <i/>
      <sz val="6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4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6" fillId="2" borderId="1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/>
    <xf numFmtId="0" fontId="2" fillId="0" borderId="9" xfId="0" applyFont="1" applyFill="1" applyBorder="1"/>
    <xf numFmtId="0" fontId="6" fillId="0" borderId="0" xfId="0" applyFont="1" applyFill="1"/>
    <xf numFmtId="0" fontId="11" fillId="0" borderId="11" xfId="0" applyFont="1" applyFill="1" applyBorder="1" applyAlignment="1">
      <alignment wrapText="1"/>
    </xf>
    <xf numFmtId="0" fontId="12" fillId="0" borderId="12" xfId="0" applyFont="1" applyFill="1" applyBorder="1"/>
    <xf numFmtId="0" fontId="13" fillId="0" borderId="11" xfId="0" applyFont="1" applyFill="1" applyBorder="1"/>
    <xf numFmtId="0" fontId="12" fillId="0" borderId="13" xfId="0" applyFont="1" applyFill="1" applyBorder="1"/>
    <xf numFmtId="0" fontId="13" fillId="0" borderId="13" xfId="0" applyFont="1" applyFill="1" applyBorder="1"/>
    <xf numFmtId="0" fontId="0" fillId="0" borderId="13" xfId="0" applyFill="1" applyBorder="1"/>
    <xf numFmtId="0" fontId="0" fillId="0" borderId="11" xfId="0" applyFont="1" applyFill="1" applyBorder="1"/>
    <xf numFmtId="0" fontId="2" fillId="0" borderId="14" xfId="0" applyFont="1" applyFill="1" applyBorder="1"/>
    <xf numFmtId="0" fontId="11" fillId="0" borderId="0" xfId="0" applyFont="1" applyFill="1"/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6" fillId="0" borderId="15" xfId="0" applyFont="1" applyFill="1" applyBorder="1"/>
    <xf numFmtId="0" fontId="3" fillId="0" borderId="11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1" fontId="6" fillId="0" borderId="11" xfId="0" applyNumberFormat="1" applyFont="1" applyFill="1" applyBorder="1"/>
    <xf numFmtId="0" fontId="6" fillId="0" borderId="11" xfId="0" applyNumberFormat="1" applyFont="1" applyFill="1" applyBorder="1"/>
    <xf numFmtId="0" fontId="12" fillId="0" borderId="13" xfId="0" applyNumberFormat="1" applyFont="1" applyFill="1" applyBorder="1"/>
    <xf numFmtId="9" fontId="11" fillId="0" borderId="0" xfId="1" applyFont="1" applyFill="1"/>
    <xf numFmtId="0" fontId="3" fillId="0" borderId="11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2" fillId="0" borderId="17" xfId="0" applyFont="1" applyFill="1" applyBorder="1"/>
    <xf numFmtId="0" fontId="13" fillId="0" borderId="18" xfId="0" applyFont="1" applyFill="1" applyBorder="1"/>
    <xf numFmtId="0" fontId="12" fillId="0" borderId="19" xfId="0" applyFont="1" applyFill="1" applyBorder="1"/>
    <xf numFmtId="0" fontId="13" fillId="0" borderId="19" xfId="0" applyFont="1" applyFill="1" applyBorder="1"/>
    <xf numFmtId="0" fontId="0" fillId="0" borderId="19" xfId="0" applyFill="1" applyBorder="1"/>
    <xf numFmtId="0" fontId="0" fillId="0" borderId="18" xfId="0" applyFont="1" applyFill="1" applyBorder="1"/>
    <xf numFmtId="0" fontId="12" fillId="0" borderId="19" xfId="0" applyNumberFormat="1" applyFont="1" applyFill="1" applyBorder="1"/>
    <xf numFmtId="0" fontId="14" fillId="0" borderId="21" xfId="0" applyFont="1" applyFill="1" applyBorder="1" applyAlignment="1">
      <alignment wrapText="1"/>
    </xf>
    <xf numFmtId="0" fontId="12" fillId="0" borderId="22" xfId="0" applyFont="1" applyFill="1" applyBorder="1"/>
    <xf numFmtId="0" fontId="13" fillId="0" borderId="6" xfId="0" applyFont="1" applyFill="1" applyBorder="1"/>
    <xf numFmtId="0" fontId="12" fillId="0" borderId="23" xfId="0" applyFont="1" applyFill="1" applyBorder="1"/>
    <xf numFmtId="0" fontId="13" fillId="0" borderId="23" xfId="0" applyFont="1" applyFill="1" applyBorder="1"/>
    <xf numFmtId="0" fontId="0" fillId="0" borderId="23" xfId="0" applyFill="1" applyBorder="1"/>
    <xf numFmtId="0" fontId="0" fillId="0" borderId="6" xfId="0" applyFont="1" applyFill="1" applyBorder="1"/>
    <xf numFmtId="0" fontId="12" fillId="0" borderId="23" xfId="0" applyNumberFormat="1" applyFont="1" applyFill="1" applyBorder="1"/>
    <xf numFmtId="0" fontId="12" fillId="0" borderId="6" xfId="0" applyFont="1" applyFill="1" applyBorder="1"/>
    <xf numFmtId="0" fontId="16" fillId="0" borderId="13" xfId="0" applyFont="1" applyFill="1" applyBorder="1" applyAlignment="1">
      <alignment wrapText="1"/>
    </xf>
    <xf numFmtId="0" fontId="12" fillId="0" borderId="11" xfId="0" applyFont="1" applyFill="1" applyBorder="1"/>
    <xf numFmtId="0" fontId="17" fillId="0" borderId="13" xfId="0" applyFont="1" applyFill="1" applyBorder="1" applyAlignment="1">
      <alignment wrapText="1"/>
    </xf>
    <xf numFmtId="0" fontId="18" fillId="0" borderId="0" xfId="0" applyFont="1" applyFill="1"/>
    <xf numFmtId="0" fontId="3" fillId="0" borderId="13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12" fillId="0" borderId="21" xfId="0" applyFont="1" applyFill="1" applyBorder="1"/>
    <xf numFmtId="0" fontId="12" fillId="0" borderId="21" xfId="0" applyNumberFormat="1" applyFont="1" applyFill="1" applyBorder="1"/>
    <xf numFmtId="0" fontId="3" fillId="0" borderId="6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2" fillId="0" borderId="29" xfId="0" applyFont="1" applyFill="1" applyBorder="1"/>
    <xf numFmtId="0" fontId="12" fillId="0" borderId="30" xfId="0" applyFont="1" applyFill="1" applyBorder="1"/>
    <xf numFmtId="0" fontId="12" fillId="0" borderId="30" xfId="0" applyNumberFormat="1" applyFont="1" applyFill="1" applyBorder="1"/>
    <xf numFmtId="0" fontId="10" fillId="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10" fillId="0" borderId="35" xfId="0" applyFont="1" applyFill="1" applyBorder="1" applyAlignment="1">
      <alignment wrapText="1"/>
    </xf>
    <xf numFmtId="0" fontId="3" fillId="0" borderId="18" xfId="0" applyFont="1" applyFill="1" applyBorder="1"/>
    <xf numFmtId="0" fontId="19" fillId="0" borderId="23" xfId="0" applyFont="1" applyFill="1" applyBorder="1" applyAlignment="1">
      <alignment wrapText="1"/>
    </xf>
    <xf numFmtId="0" fontId="20" fillId="0" borderId="22" xfId="0" applyFont="1" applyFill="1" applyBorder="1"/>
    <xf numFmtId="0" fontId="20" fillId="0" borderId="23" xfId="0" applyFont="1" applyFill="1" applyBorder="1"/>
    <xf numFmtId="1" fontId="20" fillId="0" borderId="23" xfId="0" applyNumberFormat="1" applyFont="1" applyFill="1" applyBorder="1"/>
    <xf numFmtId="0" fontId="2" fillId="0" borderId="38" xfId="0" applyFont="1" applyFill="1" applyBorder="1"/>
    <xf numFmtId="0" fontId="6" fillId="0" borderId="0" xfId="0" applyFont="1" applyFill="1" applyBorder="1"/>
    <xf numFmtId="0" fontId="10" fillId="0" borderId="13" xfId="0" applyFont="1" applyBorder="1" applyAlignment="1">
      <alignment wrapText="1"/>
    </xf>
    <xf numFmtId="0" fontId="20" fillId="0" borderId="12" xfId="0" applyFont="1" applyBorder="1"/>
    <xf numFmtId="0" fontId="20" fillId="0" borderId="13" xfId="0" applyFont="1" applyBorder="1"/>
    <xf numFmtId="1" fontId="20" fillId="0" borderId="13" xfId="0" applyNumberFormat="1" applyFont="1" applyBorder="1"/>
    <xf numFmtId="0" fontId="22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10" fontId="11" fillId="0" borderId="0" xfId="1" applyNumberFormat="1" applyFont="1" applyFill="1"/>
    <xf numFmtId="0" fontId="24" fillId="0" borderId="41" xfId="0" applyFont="1" applyFill="1" applyBorder="1"/>
    <xf numFmtId="0" fontId="24" fillId="0" borderId="42" xfId="0" applyFont="1" applyFill="1" applyBorder="1"/>
    <xf numFmtId="0" fontId="24" fillId="0" borderId="42" xfId="0" applyNumberFormat="1" applyFont="1" applyFill="1" applyBorder="1"/>
    <xf numFmtId="0" fontId="24" fillId="0" borderId="13" xfId="0" applyFont="1" applyFill="1" applyBorder="1"/>
    <xf numFmtId="0" fontId="25" fillId="0" borderId="13" xfId="0" applyFont="1" applyFill="1" applyBorder="1" applyAlignment="1">
      <alignment wrapText="1"/>
    </xf>
    <xf numFmtId="0" fontId="12" fillId="0" borderId="43" xfId="0" applyNumberFormat="1" applyFont="1" applyFill="1" applyBorder="1"/>
    <xf numFmtId="0" fontId="12" fillId="0" borderId="43" xfId="0" applyFont="1" applyFill="1" applyBorder="1"/>
    <xf numFmtId="0" fontId="3" fillId="0" borderId="4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1" fillId="0" borderId="42" xfId="0" applyFont="1" applyFill="1" applyBorder="1" applyAlignment="1">
      <alignment wrapText="1"/>
    </xf>
    <xf numFmtId="0" fontId="12" fillId="0" borderId="50" xfId="0" applyFont="1" applyFill="1" applyBorder="1"/>
    <xf numFmtId="0" fontId="3" fillId="0" borderId="21" xfId="0" applyFont="1" applyFill="1" applyBorder="1" applyAlignment="1">
      <alignment vertical="top" wrapText="1"/>
    </xf>
    <xf numFmtId="0" fontId="12" fillId="0" borderId="52" xfId="0" applyFont="1" applyFill="1" applyBorder="1"/>
    <xf numFmtId="0" fontId="12" fillId="0" borderId="53" xfId="0" applyFont="1" applyFill="1" applyBorder="1"/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3" fillId="0" borderId="13" xfId="0" applyFont="1" applyFill="1" applyBorder="1" applyAlignment="1"/>
    <xf numFmtId="0" fontId="12" fillId="0" borderId="13" xfId="0" applyFont="1" applyFill="1" applyBorder="1" applyAlignment="1">
      <alignment wrapText="1"/>
    </xf>
    <xf numFmtId="0" fontId="27" fillId="0" borderId="13" xfId="0" applyFont="1" applyFill="1" applyBorder="1"/>
    <xf numFmtId="0" fontId="11" fillId="0" borderId="13" xfId="0" applyFont="1" applyFill="1" applyBorder="1" applyAlignment="1">
      <alignment horizontal="left" wrapText="1"/>
    </xf>
    <xf numFmtId="0" fontId="20" fillId="0" borderId="13" xfId="0" applyFont="1" applyFill="1" applyBorder="1"/>
    <xf numFmtId="0" fontId="12" fillId="0" borderId="13" xfId="0" applyFont="1" applyFill="1" applyBorder="1" applyAlignment="1">
      <alignment horizontal="right"/>
    </xf>
    <xf numFmtId="0" fontId="13" fillId="0" borderId="13" xfId="0" applyFont="1" applyBorder="1" applyAlignment="1">
      <alignment wrapText="1"/>
    </xf>
    <xf numFmtId="0" fontId="20" fillId="0" borderId="43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 applyProtection="1">
      <alignment horizontal="center" vertical="center" textRotation="90" wrapText="1"/>
    </xf>
    <xf numFmtId="0" fontId="30" fillId="0" borderId="43" xfId="2" applyNumberFormat="1" applyFont="1" applyFill="1" applyBorder="1" applyAlignment="1" applyProtection="1">
      <alignment horizontal="center" vertical="center" textRotation="90" wrapText="1"/>
    </xf>
    <xf numFmtId="0" fontId="31" fillId="0" borderId="43" xfId="2" applyFont="1" applyBorder="1" applyAlignment="1" applyProtection="1">
      <alignment horizontal="center" vertical="center" textRotation="90" wrapText="1"/>
      <protection locked="0"/>
    </xf>
    <xf numFmtId="0" fontId="32" fillId="0" borderId="50" xfId="2" applyFont="1" applyFill="1" applyBorder="1" applyAlignment="1">
      <alignment horizontal="center" vertical="center" textRotation="90" wrapText="1" shrinkToFit="1"/>
    </xf>
    <xf numFmtId="0" fontId="32" fillId="0" borderId="0" xfId="2" applyFont="1" applyFill="1" applyBorder="1" applyAlignment="1">
      <alignment horizontal="center" vertical="center" textRotation="90" wrapText="1"/>
    </xf>
    <xf numFmtId="1" fontId="29" fillId="0" borderId="42" xfId="2" applyNumberFormat="1" applyFont="1" applyFill="1" applyBorder="1" applyAlignment="1" applyProtection="1">
      <alignment horizontal="center" vertical="center" textRotation="90" wrapText="1" shrinkToFit="1"/>
    </xf>
    <xf numFmtId="0" fontId="33" fillId="0" borderId="42" xfId="2" applyNumberFormat="1" applyFont="1" applyFill="1" applyBorder="1" applyAlignment="1" applyProtection="1">
      <alignment horizontal="center" vertical="center" textRotation="90" wrapText="1"/>
    </xf>
    <xf numFmtId="0" fontId="29" fillId="0" borderId="42" xfId="2" applyNumberFormat="1" applyFont="1" applyFill="1" applyBorder="1" applyAlignment="1" applyProtection="1">
      <alignment horizontal="center" vertical="center" textRotation="90" wrapText="1" shrinkToFit="1"/>
    </xf>
    <xf numFmtId="0" fontId="29" fillId="0" borderId="42" xfId="2" applyNumberFormat="1" applyFont="1" applyFill="1" applyBorder="1" applyAlignment="1" applyProtection="1">
      <alignment horizontal="center" vertical="center" textRotation="90" wrapText="1"/>
    </xf>
    <xf numFmtId="0" fontId="32" fillId="0" borderId="42" xfId="2" applyNumberFormat="1" applyFont="1" applyFill="1" applyBorder="1" applyAlignment="1" applyProtection="1">
      <alignment horizontal="center" vertical="center" textRotation="90" wrapText="1" shrinkToFit="1"/>
    </xf>
    <xf numFmtId="0" fontId="32" fillId="0" borderId="43" xfId="2" applyFont="1" applyBorder="1" applyAlignment="1">
      <alignment vertical="center" textRotation="90" wrapText="1" shrinkToFit="1"/>
    </xf>
    <xf numFmtId="0" fontId="30" fillId="0" borderId="42" xfId="2" applyNumberFormat="1" applyFont="1" applyFill="1" applyBorder="1" applyAlignment="1" applyProtection="1">
      <alignment horizontal="center" vertical="center" textRotation="90" wrapText="1"/>
    </xf>
    <xf numFmtId="0" fontId="29" fillId="0" borderId="55" xfId="2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5" borderId="19" xfId="2" applyFont="1" applyFill="1" applyBorder="1" applyAlignment="1" applyProtection="1">
      <alignment vertical="center" textRotation="90" wrapText="1"/>
      <protection locked="0"/>
    </xf>
    <xf numFmtId="0" fontId="29" fillId="0" borderId="19" xfId="2" applyNumberFormat="1" applyFont="1" applyFill="1" applyBorder="1" applyAlignment="1" applyProtection="1">
      <alignment horizontal="center" vertical="center" textRotation="90" wrapText="1"/>
      <protection locked="0"/>
    </xf>
    <xf numFmtId="0" fontId="35" fillId="0" borderId="19" xfId="2" applyNumberFormat="1" applyFont="1" applyFill="1" applyBorder="1" applyAlignment="1" applyProtection="1">
      <alignment horizontal="center" vertical="center" textRotation="90" wrapText="1"/>
      <protection locked="0"/>
    </xf>
    <xf numFmtId="0" fontId="35" fillId="0" borderId="19" xfId="2" applyFont="1" applyBorder="1" applyAlignment="1">
      <alignment horizontal="center" vertical="center" textRotation="90" wrapText="1"/>
    </xf>
    <xf numFmtId="0" fontId="35" fillId="0" borderId="19" xfId="2" applyFont="1" applyBorder="1" applyAlignment="1" applyProtection="1">
      <alignment horizontal="center" vertical="center" textRotation="90" wrapText="1"/>
      <protection locked="0"/>
    </xf>
    <xf numFmtId="0" fontId="29" fillId="0" borderId="19" xfId="2" applyFont="1" applyBorder="1" applyAlignment="1" applyProtection="1">
      <alignment horizontal="center" vertical="center" textRotation="90" wrapText="1"/>
      <protection locked="0"/>
    </xf>
    <xf numFmtId="0" fontId="30" fillId="0" borderId="19" xfId="2" applyNumberFormat="1" applyFont="1" applyFill="1" applyBorder="1" applyAlignment="1" applyProtection="1">
      <alignment horizontal="center" vertical="center" textRotation="90" wrapText="1"/>
    </xf>
    <xf numFmtId="0" fontId="35" fillId="0" borderId="19" xfId="2" applyNumberFormat="1" applyFont="1" applyFill="1" applyBorder="1" applyAlignment="1" applyProtection="1">
      <alignment horizontal="center" vertical="center" textRotation="90" wrapText="1"/>
    </xf>
    <xf numFmtId="0" fontId="29" fillId="0" borderId="19" xfId="2" applyNumberFormat="1" applyFont="1" applyFill="1" applyBorder="1" applyAlignment="1" applyProtection="1">
      <alignment horizontal="center" vertical="center" textRotation="90" wrapText="1"/>
    </xf>
    <xf numFmtId="0" fontId="36" fillId="0" borderId="19" xfId="0" applyFont="1" applyBorder="1" applyAlignment="1">
      <alignment horizontal="center" vertical="center" wrapText="1"/>
    </xf>
    <xf numFmtId="0" fontId="28" fillId="0" borderId="19" xfId="2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right"/>
    </xf>
    <xf numFmtId="0" fontId="11" fillId="0" borderId="58" xfId="0" applyFont="1" applyFill="1" applyBorder="1" applyAlignment="1">
      <alignment wrapText="1"/>
    </xf>
    <xf numFmtId="0" fontId="13" fillId="0" borderId="58" xfId="0" applyFont="1" applyFill="1" applyBorder="1"/>
    <xf numFmtId="0" fontId="0" fillId="0" borderId="59" xfId="0" applyFont="1" applyFill="1" applyBorder="1"/>
    <xf numFmtId="0" fontId="13" fillId="0" borderId="60" xfId="0" applyFont="1" applyFill="1" applyBorder="1"/>
    <xf numFmtId="0" fontId="12" fillId="4" borderId="58" xfId="0" applyFont="1" applyFill="1" applyBorder="1"/>
    <xf numFmtId="0" fontId="13" fillId="4" borderId="58" xfId="0" applyFont="1" applyFill="1" applyBorder="1"/>
    <xf numFmtId="0" fontId="2" fillId="0" borderId="61" xfId="0" applyFont="1" applyFill="1" applyBorder="1"/>
    <xf numFmtId="0" fontId="37" fillId="0" borderId="62" xfId="0" applyFont="1" applyFill="1" applyBorder="1"/>
    <xf numFmtId="0" fontId="20" fillId="0" borderId="17" xfId="0" applyFont="1" applyFill="1" applyBorder="1"/>
    <xf numFmtId="0" fontId="21" fillId="0" borderId="63" xfId="0" applyFont="1" applyFill="1" applyBorder="1"/>
    <xf numFmtId="0" fontId="20" fillId="0" borderId="63" xfId="0" applyFont="1" applyFill="1" applyBorder="1"/>
    <xf numFmtId="0" fontId="21" fillId="0" borderId="19" xfId="0" applyFont="1" applyFill="1" applyBorder="1"/>
    <xf numFmtId="0" fontId="20" fillId="0" borderId="19" xfId="0" applyFont="1" applyFill="1" applyBorder="1"/>
    <xf numFmtId="0" fontId="21" fillId="0" borderId="64" xfId="0" applyFont="1" applyFill="1" applyBorder="1"/>
    <xf numFmtId="0" fontId="2" fillId="0" borderId="56" xfId="0" applyFont="1" applyFill="1" applyBorder="1"/>
    <xf numFmtId="0" fontId="20" fillId="0" borderId="0" xfId="0" applyFont="1" applyFill="1"/>
    <xf numFmtId="0" fontId="11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12" fillId="0" borderId="18" xfId="0" applyFont="1" applyFill="1" applyBorder="1"/>
    <xf numFmtId="0" fontId="2" fillId="0" borderId="65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2" borderId="66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23" fillId="0" borderId="7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1" fontId="23" fillId="0" borderId="6" xfId="0" applyNumberFormat="1" applyFont="1" applyFill="1" applyBorder="1" applyAlignment="1">
      <alignment horizontal="right"/>
    </xf>
    <xf numFmtId="0" fontId="23" fillId="0" borderId="6" xfId="0" applyNumberFormat="1" applyFont="1" applyFill="1" applyBorder="1" applyAlignment="1">
      <alignment horizontal="right"/>
    </xf>
    <xf numFmtId="0" fontId="38" fillId="0" borderId="13" xfId="0" applyFont="1" applyFill="1" applyBorder="1"/>
    <xf numFmtId="0" fontId="39" fillId="0" borderId="13" xfId="0" applyFont="1" applyBorder="1"/>
    <xf numFmtId="0" fontId="39" fillId="0" borderId="13" xfId="0" applyFont="1" applyFill="1" applyBorder="1"/>
    <xf numFmtId="0" fontId="39" fillId="0" borderId="11" xfId="0" applyFont="1" applyFill="1" applyBorder="1"/>
    <xf numFmtId="0" fontId="38" fillId="0" borderId="11" xfId="0" applyFont="1" applyFill="1" applyBorder="1"/>
    <xf numFmtId="0" fontId="39" fillId="0" borderId="30" xfId="0" applyFont="1" applyBorder="1"/>
    <xf numFmtId="0" fontId="39" fillId="0" borderId="30" xfId="0" applyFont="1" applyFill="1" applyBorder="1"/>
    <xf numFmtId="0" fontId="39" fillId="0" borderId="28" xfId="0" applyFont="1" applyFill="1" applyBorder="1"/>
    <xf numFmtId="0" fontId="39" fillId="0" borderId="23" xfId="0" applyFont="1" applyBorder="1"/>
    <xf numFmtId="0" fontId="39" fillId="0" borderId="23" xfId="0" applyFont="1" applyFill="1" applyBorder="1"/>
    <xf numFmtId="0" fontId="39" fillId="0" borderId="6" xfId="0" applyFont="1" applyFill="1" applyBorder="1"/>
    <xf numFmtId="0" fontId="39" fillId="0" borderId="19" xfId="0" applyFont="1" applyBorder="1"/>
    <xf numFmtId="0" fontId="39" fillId="0" borderId="19" xfId="0" applyFont="1" applyFill="1" applyBorder="1"/>
    <xf numFmtId="0" fontId="39" fillId="0" borderId="18" xfId="0" applyFont="1" applyFill="1" applyBorder="1"/>
    <xf numFmtId="0" fontId="39" fillId="0" borderId="15" xfId="0" applyFont="1" applyFill="1" applyBorder="1"/>
    <xf numFmtId="1" fontId="39" fillId="0" borderId="11" xfId="0" applyNumberFormat="1" applyFont="1" applyFill="1" applyBorder="1"/>
    <xf numFmtId="0" fontId="39" fillId="0" borderId="11" xfId="0" applyNumberFormat="1" applyFont="1" applyFill="1" applyBorder="1"/>
    <xf numFmtId="0" fontId="39" fillId="0" borderId="40" xfId="0" applyFont="1" applyFill="1" applyBorder="1"/>
    <xf numFmtId="0" fontId="24" fillId="0" borderId="11" xfId="0" applyFont="1" applyFill="1" applyBorder="1"/>
    <xf numFmtId="0" fontId="39" fillId="0" borderId="35" xfId="0" applyFont="1" applyFill="1" applyBorder="1"/>
    <xf numFmtId="0" fontId="39" fillId="0" borderId="21" xfId="0" applyFont="1" applyFill="1" applyBorder="1"/>
    <xf numFmtId="0" fontId="39" fillId="0" borderId="42" xfId="0" applyFont="1" applyFill="1" applyBorder="1"/>
    <xf numFmtId="0" fontId="39" fillId="0" borderId="22" xfId="0" applyFont="1" applyFill="1" applyBorder="1"/>
    <xf numFmtId="0" fontId="39" fillId="0" borderId="12" xfId="0" applyFont="1" applyFill="1" applyBorder="1"/>
    <xf numFmtId="0" fontId="39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0" xfId="0" applyFont="1" applyFill="1" applyBorder="1"/>
    <xf numFmtId="0" fontId="6" fillId="6" borderId="11" xfId="0" applyFont="1" applyFill="1" applyBorder="1"/>
    <xf numFmtId="0" fontId="23" fillId="0" borderId="6" xfId="0" applyFont="1" applyFill="1" applyBorder="1"/>
    <xf numFmtId="0" fontId="40" fillId="0" borderId="6" xfId="0" applyFont="1" applyFill="1" applyBorder="1"/>
    <xf numFmtId="0" fontId="39" fillId="4" borderId="11" xfId="0" applyNumberFormat="1" applyFont="1" applyFill="1" applyBorder="1"/>
    <xf numFmtId="0" fontId="39" fillId="6" borderId="11" xfId="0" applyFont="1" applyFill="1" applyBorder="1"/>
    <xf numFmtId="0" fontId="39" fillId="0" borderId="13" xfId="0" applyNumberFormat="1" applyFont="1" applyFill="1" applyBorder="1"/>
    <xf numFmtId="0" fontId="39" fillId="0" borderId="21" xfId="0" applyFont="1" applyBorder="1"/>
    <xf numFmtId="0" fontId="41" fillId="0" borderId="21" xfId="0" applyFont="1" applyFill="1" applyBorder="1"/>
    <xf numFmtId="0" fontId="42" fillId="0" borderId="14" xfId="0" applyFont="1" applyFill="1" applyBorder="1"/>
    <xf numFmtId="0" fontId="42" fillId="0" borderId="20" xfId="0" applyFont="1" applyFill="1" applyBorder="1"/>
    <xf numFmtId="0" fontId="42" fillId="0" borderId="24" xfId="0" applyFont="1" applyFill="1" applyBorder="1"/>
    <xf numFmtId="0" fontId="42" fillId="0" borderId="27" xfId="0" applyFont="1" applyFill="1" applyBorder="1"/>
    <xf numFmtId="0" fontId="24" fillId="0" borderId="7" xfId="0" applyFont="1" applyFill="1" applyBorder="1"/>
    <xf numFmtId="0" fontId="42" fillId="0" borderId="9" xfId="0" applyFont="1" applyFill="1" applyBorder="1"/>
    <xf numFmtId="0" fontId="24" fillId="0" borderId="28" xfId="0" applyFont="1" applyFill="1" applyBorder="1"/>
    <xf numFmtId="0" fontId="12" fillId="0" borderId="28" xfId="0" applyFont="1" applyFill="1" applyBorder="1"/>
    <xf numFmtId="0" fontId="42" fillId="0" borderId="31" xfId="0" applyFont="1" applyFill="1" applyBorder="1"/>
    <xf numFmtId="0" fontId="24" fillId="0" borderId="6" xfId="0" applyFont="1" applyFill="1" applyBorder="1"/>
    <xf numFmtId="0" fontId="24" fillId="0" borderId="18" xfId="0" applyFont="1" applyFill="1" applyBorder="1"/>
    <xf numFmtId="0" fontId="42" fillId="0" borderId="36" xfId="0" applyFont="1" applyFill="1" applyBorder="1"/>
    <xf numFmtId="0" fontId="20" fillId="4" borderId="23" xfId="0" applyFont="1" applyFill="1" applyBorder="1"/>
    <xf numFmtId="0" fontId="42" fillId="0" borderId="38" xfId="0" applyFont="1" applyFill="1" applyBorder="1"/>
    <xf numFmtId="0" fontId="20" fillId="4" borderId="13" xfId="0" applyFont="1" applyFill="1" applyBorder="1"/>
    <xf numFmtId="0" fontId="20" fillId="0" borderId="7" xfId="0" applyFont="1" applyFill="1" applyBorder="1"/>
    <xf numFmtId="0" fontId="40" fillId="0" borderId="14" xfId="0" applyFont="1" applyFill="1" applyBorder="1"/>
    <xf numFmtId="0" fontId="20" fillId="0" borderId="42" xfId="0" applyFont="1" applyFill="1" applyBorder="1"/>
    <xf numFmtId="0" fontId="24" fillId="0" borderId="43" xfId="0" applyFont="1" applyFill="1" applyBorder="1"/>
    <xf numFmtId="0" fontId="24" fillId="0" borderId="45" xfId="0" applyFont="1" applyFill="1" applyBorder="1"/>
    <xf numFmtId="0" fontId="42" fillId="0" borderId="51" xfId="0" applyFont="1" applyFill="1" applyBorder="1"/>
    <xf numFmtId="0" fontId="24" fillId="0" borderId="53" xfId="0" applyFont="1" applyFill="1" applyBorder="1"/>
    <xf numFmtId="0" fontId="41" fillId="0" borderId="53" xfId="0" applyFont="1" applyFill="1" applyBorder="1"/>
    <xf numFmtId="0" fontId="24" fillId="0" borderId="0" xfId="0" applyFont="1" applyFill="1" applyBorder="1"/>
    <xf numFmtId="0" fontId="20" fillId="0" borderId="12" xfId="0" applyFont="1" applyFill="1" applyBorder="1"/>
    <xf numFmtId="0" fontId="26" fillId="0" borderId="57" xfId="0" applyFont="1" applyFill="1" applyBorder="1" applyAlignment="1">
      <alignment horizontal="center" vertical="center" textRotation="90" wrapText="1"/>
    </xf>
    <xf numFmtId="0" fontId="26" fillId="0" borderId="48" xfId="0" applyFont="1" applyFill="1" applyBorder="1" applyAlignment="1">
      <alignment horizontal="center" vertical="center" textRotation="90" wrapText="1"/>
    </xf>
    <xf numFmtId="0" fontId="26" fillId="0" borderId="49" xfId="0" applyFont="1" applyFill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26" fillId="0" borderId="4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 textRotation="90"/>
    </xf>
    <xf numFmtId="0" fontId="26" fillId="0" borderId="49" xfId="0" applyFont="1" applyFill="1" applyBorder="1" applyAlignment="1">
      <alignment horizontal="center" vertical="center" textRotation="90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wady.naszabiblioteka.com/" TargetMode="External"/><Relationship Id="rId13" Type="http://schemas.openxmlformats.org/officeDocument/2006/relationships/hyperlink" Target="http://www.biblioteka.choroszcz.pl/" TargetMode="External"/><Relationship Id="rId18" Type="http://schemas.openxmlformats.org/officeDocument/2006/relationships/hyperlink" Target="http://www.mbp-zabludow.pl/" TargetMode="External"/><Relationship Id="rId3" Type="http://schemas.openxmlformats.org/officeDocument/2006/relationships/hyperlink" Target="http://www.bibliotekalapy.pl/" TargetMode="External"/><Relationship Id="rId21" Type="http://schemas.openxmlformats.org/officeDocument/2006/relationships/hyperlink" Target="http://biblioteka.michalowo.eu/" TargetMode="External"/><Relationship Id="rId7" Type="http://schemas.openxmlformats.org/officeDocument/2006/relationships/hyperlink" Target="http://www.bibliotekajuchnowiec.pl/" TargetMode="External"/><Relationship Id="rId12" Type="http://schemas.openxmlformats.org/officeDocument/2006/relationships/hyperlink" Target="http://www.bibliotekalapy.pl/" TargetMode="External"/><Relationship Id="rId17" Type="http://schemas.openxmlformats.org/officeDocument/2006/relationships/hyperlink" Target="http://www.mbp-czarnabialostocka.cba.pl/" TargetMode="External"/><Relationship Id="rId2" Type="http://schemas.openxmlformats.org/officeDocument/2006/relationships/hyperlink" Target="mailto:biblioteka.publiczna.tykocin@wp.pl" TargetMode="External"/><Relationship Id="rId16" Type="http://schemas.openxmlformats.org/officeDocument/2006/relationships/hyperlink" Target="mailto:biblioteka98@wp.pl" TargetMode="External"/><Relationship Id="rId20" Type="http://schemas.openxmlformats.org/officeDocument/2006/relationships/hyperlink" Target="http://www.mbpwasilkow.pl/" TargetMode="External"/><Relationship Id="rId1" Type="http://schemas.openxmlformats.org/officeDocument/2006/relationships/hyperlink" Target="mailto:gbp.poswietne@wp.pl" TargetMode="External"/><Relationship Id="rId6" Type="http://schemas.openxmlformats.org/officeDocument/2006/relationships/hyperlink" Target="http://www.mbp-czarnabialostocka.cba.pl/" TargetMode="External"/><Relationship Id="rId11" Type="http://schemas.openxmlformats.org/officeDocument/2006/relationships/hyperlink" Target="mailto:gbp.turosnkoscielna@wp.p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biblioteka.choroszcz.pl/" TargetMode="External"/><Relationship Id="rId15" Type="http://schemas.openxmlformats.org/officeDocument/2006/relationships/hyperlink" Target="mailto:biblioteka98@wp.pl" TargetMode="External"/><Relationship Id="rId23" Type="http://schemas.openxmlformats.org/officeDocument/2006/relationships/hyperlink" Target="http://grodek.naszabiblioteka.com/" TargetMode="External"/><Relationship Id="rId10" Type="http://schemas.openxmlformats.org/officeDocument/2006/relationships/hyperlink" Target="http://www.ckirsuprasl.com/" TargetMode="External"/><Relationship Id="rId19" Type="http://schemas.openxmlformats.org/officeDocument/2006/relationships/hyperlink" Target="http://www.mbpwasilkow.pl/" TargetMode="External"/><Relationship Id="rId4" Type="http://schemas.openxmlformats.org/officeDocument/2006/relationships/hyperlink" Target="http://gbpposwietne.vipserv.org/" TargetMode="External"/><Relationship Id="rId9" Type="http://schemas.openxmlformats.org/officeDocument/2006/relationships/hyperlink" Target="http://www.mbp-zabludow.pl/" TargetMode="External"/><Relationship Id="rId14" Type="http://schemas.openxmlformats.org/officeDocument/2006/relationships/hyperlink" Target="http://www.ckirsuprasl.com/" TargetMode="External"/><Relationship Id="rId22" Type="http://schemas.openxmlformats.org/officeDocument/2006/relationships/hyperlink" Target="http://biblioteka.michalowo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5"/>
  <sheetViews>
    <sheetView tabSelected="1" workbookViewId="0">
      <selection activeCell="AA90" sqref="AA90"/>
    </sheetView>
  </sheetViews>
  <sheetFormatPr defaultColWidth="8" defaultRowHeight="13.2"/>
  <cols>
    <col min="1" max="1" width="5" style="173" customWidth="1"/>
    <col min="2" max="2" width="28.3984375" style="174" customWidth="1"/>
    <col min="3" max="3" width="5.69921875" style="175" customWidth="1"/>
    <col min="4" max="4" width="6.09765625" style="175" customWidth="1"/>
    <col min="5" max="5" width="5.8984375" style="175" customWidth="1"/>
    <col min="6" max="7" width="6.09765625" style="175" customWidth="1"/>
    <col min="8" max="8" width="6" style="175" customWidth="1"/>
    <col min="9" max="9" width="5.69921875" style="175" customWidth="1"/>
    <col min="10" max="10" width="6.8984375" style="176" customWidth="1"/>
    <col min="11" max="11" width="5.5" style="175" customWidth="1"/>
    <col min="12" max="12" width="6.09765625" style="175" customWidth="1"/>
    <col min="13" max="13" width="5.5" style="175" customWidth="1"/>
    <col min="14" max="14" width="6" style="175" customWidth="1"/>
    <col min="15" max="16" width="5.69921875" style="175" customWidth="1"/>
    <col min="17" max="18" width="5.8984375" style="175" customWidth="1"/>
    <col min="19" max="20" width="6.3984375" style="175" customWidth="1"/>
    <col min="21" max="21" width="6.09765625" style="177" customWidth="1"/>
    <col min="22" max="22" width="6.09765625" style="175" customWidth="1"/>
    <col min="23" max="23" width="5.8984375" style="175" customWidth="1"/>
    <col min="24" max="24" width="5.69921875" style="175" customWidth="1"/>
    <col min="25" max="25" width="7.3984375" style="178" customWidth="1"/>
    <col min="26" max="26" width="9.09765625" style="13" bestFit="1" customWidth="1"/>
    <col min="27" max="29" width="8" style="13" customWidth="1"/>
    <col min="30" max="16384" width="8" style="13"/>
  </cols>
  <sheetData>
    <row r="1" spans="1:26" ht="25.5" customHeight="1">
      <c r="B1" s="25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s="8" customFormat="1">
      <c r="A2" s="1"/>
      <c r="B2" s="2"/>
      <c r="C2" s="3"/>
      <c r="D2" s="3"/>
      <c r="E2" s="3"/>
      <c r="F2" s="3"/>
      <c r="G2" s="4"/>
      <c r="H2" s="4"/>
      <c r="I2" s="4"/>
      <c r="J2" s="5"/>
      <c r="K2" s="3"/>
      <c r="L2" s="6" t="s">
        <v>1</v>
      </c>
      <c r="M2" s="6"/>
      <c r="N2" s="6"/>
      <c r="O2" s="3"/>
      <c r="P2" s="3"/>
      <c r="Q2" s="3"/>
      <c r="R2" s="3"/>
      <c r="S2" s="3"/>
      <c r="T2" s="3"/>
      <c r="U2" s="7"/>
      <c r="V2" s="3"/>
      <c r="W2" s="3"/>
      <c r="X2" s="3"/>
      <c r="Y2" s="179"/>
      <c r="Z2" s="179"/>
    </row>
    <row r="3" spans="1:26" ht="13.8" thickBot="1">
      <c r="A3" s="9"/>
      <c r="B3" s="181"/>
      <c r="C3" s="10"/>
      <c r="D3" s="10" t="s">
        <v>2</v>
      </c>
      <c r="E3" s="10"/>
      <c r="F3" s="10" t="s">
        <v>2</v>
      </c>
      <c r="G3" s="10"/>
      <c r="H3" s="10"/>
      <c r="I3" s="10"/>
      <c r="J3" s="11"/>
      <c r="K3" s="10" t="s">
        <v>2</v>
      </c>
      <c r="L3" s="10"/>
      <c r="M3" s="10" t="s">
        <v>2</v>
      </c>
      <c r="N3" s="10"/>
      <c r="O3" s="10"/>
      <c r="P3" s="10" t="s">
        <v>2</v>
      </c>
      <c r="Q3" s="10" t="s">
        <v>2</v>
      </c>
      <c r="R3" s="10"/>
      <c r="S3" s="10" t="s">
        <v>2</v>
      </c>
      <c r="T3" s="10"/>
      <c r="U3" s="12" t="s">
        <v>2</v>
      </c>
      <c r="V3" s="10"/>
      <c r="W3" s="10" t="s">
        <v>2</v>
      </c>
      <c r="X3" s="10"/>
      <c r="Y3" s="13"/>
    </row>
    <row r="4" spans="1:26" s="23" customFormat="1" ht="19.8" thickBot="1">
      <c r="A4" s="14"/>
      <c r="B4" s="180" t="s">
        <v>3</v>
      </c>
      <c r="C4" s="15" t="s">
        <v>4</v>
      </c>
      <c r="D4" s="16" t="s">
        <v>5</v>
      </c>
      <c r="E4" s="17" t="s">
        <v>6</v>
      </c>
      <c r="F4" s="16" t="s">
        <v>7</v>
      </c>
      <c r="G4" s="17" t="s">
        <v>8</v>
      </c>
      <c r="H4" s="18" t="s">
        <v>9</v>
      </c>
      <c r="I4" s="17" t="s">
        <v>10</v>
      </c>
      <c r="J4" s="19" t="s">
        <v>11</v>
      </c>
      <c r="K4" s="20" t="s">
        <v>12</v>
      </c>
      <c r="L4" s="17" t="s">
        <v>13</v>
      </c>
      <c r="M4" s="16" t="s">
        <v>14</v>
      </c>
      <c r="N4" s="17" t="s">
        <v>15</v>
      </c>
      <c r="O4" s="18" t="s">
        <v>16</v>
      </c>
      <c r="P4" s="16" t="s">
        <v>17</v>
      </c>
      <c r="Q4" s="18" t="s">
        <v>18</v>
      </c>
      <c r="R4" s="17" t="s">
        <v>19</v>
      </c>
      <c r="S4" s="18" t="s">
        <v>20</v>
      </c>
      <c r="T4" s="17" t="s">
        <v>21</v>
      </c>
      <c r="U4" s="21" t="s">
        <v>22</v>
      </c>
      <c r="V4" s="17" t="s">
        <v>23</v>
      </c>
      <c r="W4" s="21" t="s">
        <v>24</v>
      </c>
      <c r="X4" s="18" t="s">
        <v>25</v>
      </c>
      <c r="Y4" s="22" t="s">
        <v>26</v>
      </c>
    </row>
    <row r="5" spans="1:26" s="27" customFormat="1" ht="22.8">
      <c r="A5" s="254" t="s">
        <v>27</v>
      </c>
      <c r="B5" s="24" t="s">
        <v>28</v>
      </c>
      <c r="C5" s="182">
        <v>32748</v>
      </c>
      <c r="D5" s="215">
        <v>17419</v>
      </c>
      <c r="E5" s="183">
        <v>46241</v>
      </c>
      <c r="F5" s="215">
        <v>39522</v>
      </c>
      <c r="G5" s="183">
        <v>11970</v>
      </c>
      <c r="H5" s="183">
        <v>23991</v>
      </c>
      <c r="I5" s="184">
        <v>41039</v>
      </c>
      <c r="J5" s="185">
        <v>116370</v>
      </c>
      <c r="K5" s="215">
        <v>86168</v>
      </c>
      <c r="L5" s="183">
        <v>51964</v>
      </c>
      <c r="M5" s="183">
        <v>30367</v>
      </c>
      <c r="N5" s="183">
        <v>14144</v>
      </c>
      <c r="O5" s="183">
        <v>36944</v>
      </c>
      <c r="P5" s="215">
        <v>22882</v>
      </c>
      <c r="Q5" s="183">
        <v>12340</v>
      </c>
      <c r="R5" s="183">
        <v>23134</v>
      </c>
      <c r="S5" s="186">
        <v>26337</v>
      </c>
      <c r="T5" s="183">
        <v>54829</v>
      </c>
      <c r="U5" s="216">
        <v>42863</v>
      </c>
      <c r="V5" s="183">
        <v>47061</v>
      </c>
      <c r="W5" s="215">
        <v>25469</v>
      </c>
      <c r="X5" s="183">
        <v>12688</v>
      </c>
      <c r="Y5" s="26">
        <f>SUM(C5:X5)-D5-F5-K5-P5-U5-W5-M5</f>
        <v>551800</v>
      </c>
    </row>
    <row r="6" spans="1:26" s="36" customFormat="1">
      <c r="A6" s="255"/>
      <c r="B6" s="28" t="s">
        <v>29</v>
      </c>
      <c r="C6" s="29">
        <v>940</v>
      </c>
      <c r="D6" s="191">
        <v>603</v>
      </c>
      <c r="E6" s="31">
        <v>1481</v>
      </c>
      <c r="F6" s="187">
        <v>1458</v>
      </c>
      <c r="G6" s="31">
        <v>393</v>
      </c>
      <c r="H6" s="188">
        <v>657</v>
      </c>
      <c r="I6" s="189">
        <v>1234</v>
      </c>
      <c r="J6" s="31">
        <v>1304</v>
      </c>
      <c r="K6" s="187">
        <v>882</v>
      </c>
      <c r="L6" s="31">
        <v>1034</v>
      </c>
      <c r="M6" s="187">
        <v>881</v>
      </c>
      <c r="N6" s="188">
        <v>467</v>
      </c>
      <c r="O6" s="190">
        <v>4877</v>
      </c>
      <c r="P6" s="191">
        <v>2609</v>
      </c>
      <c r="Q6" s="188">
        <v>407</v>
      </c>
      <c r="R6" s="31">
        <v>254</v>
      </c>
      <c r="S6" s="31">
        <v>693</v>
      </c>
      <c r="T6" s="188">
        <v>1990</v>
      </c>
      <c r="U6" s="191">
        <v>1835</v>
      </c>
      <c r="V6" s="188">
        <v>572</v>
      </c>
      <c r="W6" s="187">
        <v>396</v>
      </c>
      <c r="X6" s="31">
        <v>620</v>
      </c>
      <c r="Y6" s="35">
        <f t="shared" ref="Y6:Y66" si="0">SUM(C6:X6)-D6-F6-K6-P6-U6-W6-M6</f>
        <v>16923</v>
      </c>
    </row>
    <row r="7" spans="1:26" s="36" customFormat="1">
      <c r="A7" s="255"/>
      <c r="B7" s="28" t="s">
        <v>30</v>
      </c>
      <c r="C7" s="29">
        <v>595</v>
      </c>
      <c r="D7" s="191">
        <v>313</v>
      </c>
      <c r="E7" s="31">
        <v>1028</v>
      </c>
      <c r="F7" s="187">
        <v>1023</v>
      </c>
      <c r="G7" s="31">
        <v>279</v>
      </c>
      <c r="H7" s="188">
        <v>509</v>
      </c>
      <c r="I7" s="189">
        <v>779</v>
      </c>
      <c r="J7" s="31">
        <v>764</v>
      </c>
      <c r="K7" s="187">
        <v>529</v>
      </c>
      <c r="L7" s="31">
        <v>868</v>
      </c>
      <c r="M7" s="187">
        <v>715</v>
      </c>
      <c r="N7" s="188">
        <v>284</v>
      </c>
      <c r="O7" s="190">
        <v>3213</v>
      </c>
      <c r="P7" s="191">
        <v>1807</v>
      </c>
      <c r="Q7" s="188">
        <v>301</v>
      </c>
      <c r="R7" s="31">
        <v>44</v>
      </c>
      <c r="S7" s="31">
        <v>413</v>
      </c>
      <c r="T7" s="188">
        <v>1584</v>
      </c>
      <c r="U7" s="191">
        <v>1472</v>
      </c>
      <c r="V7" s="188">
        <v>375</v>
      </c>
      <c r="W7" s="187">
        <v>207</v>
      </c>
      <c r="X7" s="31">
        <v>308</v>
      </c>
      <c r="Y7" s="35">
        <f t="shared" si="0"/>
        <v>11344</v>
      </c>
    </row>
    <row r="8" spans="1:26" s="36" customFormat="1">
      <c r="A8" s="255"/>
      <c r="B8" s="28" t="s">
        <v>31</v>
      </c>
      <c r="C8" s="29">
        <v>345</v>
      </c>
      <c r="D8" s="191">
        <v>290</v>
      </c>
      <c r="E8" s="31">
        <v>424</v>
      </c>
      <c r="F8" s="187">
        <v>406</v>
      </c>
      <c r="G8" s="31">
        <v>114</v>
      </c>
      <c r="H8" s="188">
        <v>111</v>
      </c>
      <c r="I8" s="189">
        <v>194</v>
      </c>
      <c r="J8" s="31">
        <v>407</v>
      </c>
      <c r="K8" s="187">
        <v>316</v>
      </c>
      <c r="L8" s="31">
        <v>166</v>
      </c>
      <c r="M8" s="187">
        <v>166</v>
      </c>
      <c r="N8" s="188">
        <v>135</v>
      </c>
      <c r="O8" s="190">
        <v>248</v>
      </c>
      <c r="P8" s="191">
        <v>248</v>
      </c>
      <c r="Q8" s="188">
        <v>70</v>
      </c>
      <c r="R8" s="31">
        <v>0</v>
      </c>
      <c r="S8" s="31">
        <v>280</v>
      </c>
      <c r="T8" s="188">
        <v>390</v>
      </c>
      <c r="U8" s="191">
        <v>347</v>
      </c>
      <c r="V8" s="188">
        <v>189</v>
      </c>
      <c r="W8" s="187">
        <v>189</v>
      </c>
      <c r="X8" s="31">
        <v>200</v>
      </c>
      <c r="Y8" s="35">
        <f t="shared" si="0"/>
        <v>3273</v>
      </c>
    </row>
    <row r="9" spans="1:26" s="36" customFormat="1">
      <c r="A9" s="255"/>
      <c r="B9" s="37" t="s">
        <v>32</v>
      </c>
      <c r="C9" s="29">
        <v>0</v>
      </c>
      <c r="D9" s="191">
        <v>0</v>
      </c>
      <c r="E9" s="31">
        <v>29</v>
      </c>
      <c r="F9" s="187">
        <v>29</v>
      </c>
      <c r="G9" s="31">
        <v>0</v>
      </c>
      <c r="H9" s="188">
        <v>37</v>
      </c>
      <c r="I9" s="189">
        <v>261</v>
      </c>
      <c r="J9" s="31">
        <v>133</v>
      </c>
      <c r="K9" s="187">
        <v>37</v>
      </c>
      <c r="L9" s="31">
        <v>0</v>
      </c>
      <c r="M9" s="187">
        <v>0</v>
      </c>
      <c r="N9" s="188">
        <v>48</v>
      </c>
      <c r="O9" s="190">
        <v>1416</v>
      </c>
      <c r="P9" s="191">
        <v>554</v>
      </c>
      <c r="Q9" s="188">
        <v>36</v>
      </c>
      <c r="R9" s="31">
        <v>210</v>
      </c>
      <c r="S9" s="31">
        <v>0</v>
      </c>
      <c r="T9" s="188">
        <v>16</v>
      </c>
      <c r="U9" s="191">
        <v>16</v>
      </c>
      <c r="V9" s="188">
        <v>8</v>
      </c>
      <c r="W9" s="187">
        <v>0</v>
      </c>
      <c r="X9" s="31">
        <v>112</v>
      </c>
      <c r="Y9" s="35">
        <f t="shared" si="0"/>
        <v>2306</v>
      </c>
    </row>
    <row r="10" spans="1:26" s="36" customFormat="1">
      <c r="A10" s="255"/>
      <c r="B10" s="28" t="s">
        <v>33</v>
      </c>
      <c r="C10" s="29">
        <v>1218</v>
      </c>
      <c r="D10" s="191">
        <v>0</v>
      </c>
      <c r="E10" s="31">
        <v>1278</v>
      </c>
      <c r="F10" s="187">
        <v>1002</v>
      </c>
      <c r="G10" s="31">
        <v>732</v>
      </c>
      <c r="H10" s="188">
        <v>1127</v>
      </c>
      <c r="I10" s="189">
        <v>5772</v>
      </c>
      <c r="J10" s="31">
        <v>7908</v>
      </c>
      <c r="K10" s="187">
        <v>7083</v>
      </c>
      <c r="L10" s="31">
        <v>691</v>
      </c>
      <c r="M10" s="187">
        <v>691</v>
      </c>
      <c r="N10" s="188">
        <v>0</v>
      </c>
      <c r="O10" s="190">
        <v>2414</v>
      </c>
      <c r="P10" s="191">
        <v>1138</v>
      </c>
      <c r="Q10" s="188">
        <v>810</v>
      </c>
      <c r="R10" s="31">
        <v>0</v>
      </c>
      <c r="S10" s="31">
        <v>648</v>
      </c>
      <c r="T10" s="188">
        <v>2558</v>
      </c>
      <c r="U10" s="191">
        <v>1922</v>
      </c>
      <c r="V10" s="188">
        <v>547</v>
      </c>
      <c r="W10" s="187">
        <v>388</v>
      </c>
      <c r="X10" s="31">
        <v>0</v>
      </c>
      <c r="Y10" s="35">
        <f>SUM(C10:X10)-D10-F10-K10-P10-U10-W10-M10</f>
        <v>25703</v>
      </c>
    </row>
    <row r="11" spans="1:26" s="36" customFormat="1" ht="19.8">
      <c r="A11" s="255"/>
      <c r="B11" s="37" t="s">
        <v>34</v>
      </c>
      <c r="C11" s="29">
        <f>C12+C16</f>
        <v>32470</v>
      </c>
      <c r="D11" s="31">
        <f t="shared" ref="D11:X11" si="1">D12+D16</f>
        <v>18022</v>
      </c>
      <c r="E11" s="31">
        <f t="shared" si="1"/>
        <v>46444</v>
      </c>
      <c r="F11" s="31">
        <f t="shared" si="1"/>
        <v>39978</v>
      </c>
      <c r="G11" s="31">
        <f t="shared" si="1"/>
        <v>11631</v>
      </c>
      <c r="H11" s="31">
        <f t="shared" si="1"/>
        <v>23521</v>
      </c>
      <c r="I11" s="31">
        <f t="shared" si="1"/>
        <v>36501</v>
      </c>
      <c r="J11" s="31">
        <v>109766</v>
      </c>
      <c r="K11" s="187">
        <v>79967</v>
      </c>
      <c r="L11" s="31">
        <f t="shared" si="1"/>
        <v>52307</v>
      </c>
      <c r="M11" s="187">
        <f t="shared" si="1"/>
        <v>30557</v>
      </c>
      <c r="N11" s="31">
        <f t="shared" si="1"/>
        <v>14611</v>
      </c>
      <c r="O11" s="31">
        <f t="shared" si="1"/>
        <v>39407</v>
      </c>
      <c r="P11" s="187">
        <f t="shared" si="1"/>
        <v>24353</v>
      </c>
      <c r="Q11" s="31">
        <f t="shared" si="1"/>
        <v>11937</v>
      </c>
      <c r="R11" s="31">
        <f t="shared" si="1"/>
        <v>23388</v>
      </c>
      <c r="S11" s="31">
        <f t="shared" si="1"/>
        <v>26382</v>
      </c>
      <c r="T11" s="31">
        <f t="shared" si="1"/>
        <v>54261</v>
      </c>
      <c r="U11" s="31">
        <f t="shared" si="1"/>
        <v>42776</v>
      </c>
      <c r="V11" s="31">
        <f t="shared" si="1"/>
        <v>47086</v>
      </c>
      <c r="W11" s="187">
        <f t="shared" si="1"/>
        <v>25477</v>
      </c>
      <c r="X11" s="31">
        <f t="shared" si="1"/>
        <v>13308</v>
      </c>
      <c r="Y11" s="35">
        <f t="shared" si="0"/>
        <v>543020</v>
      </c>
    </row>
    <row r="12" spans="1:26" s="27" customFormat="1" ht="20.399999999999999">
      <c r="A12" s="255"/>
      <c r="B12" s="38" t="s">
        <v>35</v>
      </c>
      <c r="C12" s="39">
        <f t="shared" ref="C12:X12" si="2">C5+C6-C10-C16</f>
        <v>32470</v>
      </c>
      <c r="D12" s="41">
        <f t="shared" si="2"/>
        <v>18022</v>
      </c>
      <c r="E12" s="41">
        <f t="shared" si="2"/>
        <v>46444</v>
      </c>
      <c r="F12" s="41">
        <f t="shared" si="2"/>
        <v>39978</v>
      </c>
      <c r="G12" s="41">
        <f t="shared" si="2"/>
        <v>11631</v>
      </c>
      <c r="H12" s="41">
        <f t="shared" si="2"/>
        <v>23521</v>
      </c>
      <c r="I12" s="42">
        <f t="shared" si="2"/>
        <v>36501</v>
      </c>
      <c r="J12" s="43">
        <v>109464</v>
      </c>
      <c r="K12" s="41">
        <f t="shared" si="2"/>
        <v>79665</v>
      </c>
      <c r="L12" s="41">
        <f t="shared" si="2"/>
        <v>52307</v>
      </c>
      <c r="M12" s="41">
        <f t="shared" si="2"/>
        <v>30557</v>
      </c>
      <c r="N12" s="41">
        <f t="shared" si="2"/>
        <v>14611</v>
      </c>
      <c r="O12" s="214">
        <v>39407</v>
      </c>
      <c r="P12" s="41">
        <f t="shared" si="2"/>
        <v>24353</v>
      </c>
      <c r="Q12" s="41">
        <f t="shared" si="2"/>
        <v>11937</v>
      </c>
      <c r="R12" s="41">
        <f t="shared" si="2"/>
        <v>23379</v>
      </c>
      <c r="S12" s="44">
        <f t="shared" si="2"/>
        <v>26382</v>
      </c>
      <c r="T12" s="41">
        <f t="shared" si="2"/>
        <v>54248</v>
      </c>
      <c r="U12" s="205">
        <f t="shared" si="2"/>
        <v>42763</v>
      </c>
      <c r="V12" s="41">
        <f t="shared" si="2"/>
        <v>47086</v>
      </c>
      <c r="W12" s="41">
        <f t="shared" si="2"/>
        <v>25477</v>
      </c>
      <c r="X12" s="41">
        <f t="shared" si="2"/>
        <v>13308</v>
      </c>
      <c r="Y12" s="35">
        <f t="shared" si="0"/>
        <v>542696</v>
      </c>
    </row>
    <row r="13" spans="1:26" s="36" customFormat="1">
      <c r="A13" s="255"/>
      <c r="B13" s="37" t="s">
        <v>36</v>
      </c>
      <c r="C13" s="29">
        <v>16419</v>
      </c>
      <c r="D13" s="191">
        <v>7795</v>
      </c>
      <c r="E13" s="31">
        <v>23812</v>
      </c>
      <c r="F13" s="187">
        <v>20794</v>
      </c>
      <c r="G13" s="31">
        <v>7320</v>
      </c>
      <c r="H13" s="188">
        <v>8410</v>
      </c>
      <c r="I13" s="189">
        <v>18537</v>
      </c>
      <c r="J13" s="31">
        <v>36541</v>
      </c>
      <c r="K13" s="187">
        <v>26138</v>
      </c>
      <c r="L13" s="31">
        <v>25414</v>
      </c>
      <c r="M13" s="187">
        <v>14583</v>
      </c>
      <c r="N13" s="31">
        <v>6696</v>
      </c>
      <c r="O13" s="217">
        <v>17616</v>
      </c>
      <c r="P13" s="191">
        <v>10349</v>
      </c>
      <c r="Q13" s="188">
        <v>4945</v>
      </c>
      <c r="R13" s="31">
        <v>9922</v>
      </c>
      <c r="S13" s="45">
        <v>11869</v>
      </c>
      <c r="T13" s="188">
        <v>24033</v>
      </c>
      <c r="U13" s="191">
        <v>18710</v>
      </c>
      <c r="V13" s="188">
        <v>21967</v>
      </c>
      <c r="W13" s="187">
        <v>12171</v>
      </c>
      <c r="X13" s="31">
        <v>5941</v>
      </c>
      <c r="Y13" s="35">
        <f t="shared" si="0"/>
        <v>239442</v>
      </c>
      <c r="Z13" s="46"/>
    </row>
    <row r="14" spans="1:26" s="36" customFormat="1">
      <c r="A14" s="255"/>
      <c r="B14" s="37" t="s">
        <v>37</v>
      </c>
      <c r="C14" s="29">
        <v>10396</v>
      </c>
      <c r="D14" s="66">
        <v>5920</v>
      </c>
      <c r="E14" s="31">
        <v>11467</v>
      </c>
      <c r="F14" s="31">
        <v>9761</v>
      </c>
      <c r="G14" s="31">
        <v>2816</v>
      </c>
      <c r="H14" s="188">
        <v>7044</v>
      </c>
      <c r="I14" s="189">
        <v>10190</v>
      </c>
      <c r="J14" s="31">
        <v>22663</v>
      </c>
      <c r="K14" s="31">
        <v>13114</v>
      </c>
      <c r="L14" s="31">
        <v>15589</v>
      </c>
      <c r="M14" s="31">
        <v>7923</v>
      </c>
      <c r="N14" s="31">
        <v>4421</v>
      </c>
      <c r="O14" s="218">
        <v>11912</v>
      </c>
      <c r="P14" s="66">
        <v>6950</v>
      </c>
      <c r="Q14" s="188">
        <v>2946</v>
      </c>
      <c r="R14" s="31">
        <v>7315</v>
      </c>
      <c r="S14" s="45">
        <v>7059</v>
      </c>
      <c r="T14" s="188">
        <v>15279</v>
      </c>
      <c r="U14" s="66">
        <v>11536</v>
      </c>
      <c r="V14" s="188">
        <v>13987</v>
      </c>
      <c r="W14" s="31">
        <v>6629</v>
      </c>
      <c r="X14" s="31">
        <v>4615</v>
      </c>
      <c r="Y14" s="222">
        <f t="shared" si="0"/>
        <v>147699</v>
      </c>
      <c r="Z14" s="46"/>
    </row>
    <row r="15" spans="1:26" s="36" customFormat="1">
      <c r="A15" s="255"/>
      <c r="B15" s="37" t="s">
        <v>38</v>
      </c>
      <c r="C15" s="29">
        <v>5655</v>
      </c>
      <c r="D15" s="66">
        <v>4307</v>
      </c>
      <c r="E15" s="31">
        <v>11165</v>
      </c>
      <c r="F15" s="31">
        <v>9423</v>
      </c>
      <c r="G15" s="31">
        <v>1495</v>
      </c>
      <c r="H15" s="189">
        <v>8067</v>
      </c>
      <c r="I15" s="189">
        <v>7774</v>
      </c>
      <c r="J15" s="31">
        <v>50260</v>
      </c>
      <c r="K15" s="31">
        <v>40413</v>
      </c>
      <c r="L15" s="31">
        <v>11304</v>
      </c>
      <c r="M15" s="31">
        <v>8051</v>
      </c>
      <c r="N15" s="31">
        <v>3494</v>
      </c>
      <c r="O15" s="218">
        <v>9879</v>
      </c>
      <c r="P15" s="66">
        <v>7054</v>
      </c>
      <c r="Q15" s="189">
        <v>4046</v>
      </c>
      <c r="R15" s="31">
        <v>6142</v>
      </c>
      <c r="S15" s="45">
        <v>7454</v>
      </c>
      <c r="T15" s="189">
        <v>14936</v>
      </c>
      <c r="U15" s="66">
        <v>12517</v>
      </c>
      <c r="V15" s="189">
        <v>11132</v>
      </c>
      <c r="W15" s="31">
        <v>6677</v>
      </c>
      <c r="X15" s="31">
        <v>2752</v>
      </c>
      <c r="Y15" s="222">
        <f t="shared" si="0"/>
        <v>155555</v>
      </c>
      <c r="Z15" s="46"/>
    </row>
    <row r="16" spans="1:26" s="36" customFormat="1">
      <c r="A16" s="255"/>
      <c r="B16" s="47" t="s">
        <v>39</v>
      </c>
      <c r="C16" s="29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302</v>
      </c>
      <c r="K16" s="66">
        <v>302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189">
        <v>0</v>
      </c>
      <c r="R16" s="31">
        <v>9</v>
      </c>
      <c r="S16" s="45">
        <v>0</v>
      </c>
      <c r="T16" s="189">
        <v>13</v>
      </c>
      <c r="U16" s="66">
        <v>13</v>
      </c>
      <c r="V16" s="189">
        <v>0</v>
      </c>
      <c r="W16" s="31">
        <v>0</v>
      </c>
      <c r="X16" s="31">
        <v>0</v>
      </c>
      <c r="Y16" s="222">
        <f t="shared" si="0"/>
        <v>324</v>
      </c>
    </row>
    <row r="17" spans="1:25" s="36" customFormat="1" ht="13.8" thickBot="1">
      <c r="A17" s="255"/>
      <c r="B17" s="48" t="s">
        <v>40</v>
      </c>
      <c r="C17" s="49">
        <v>17</v>
      </c>
      <c r="D17" s="171">
        <v>7</v>
      </c>
      <c r="E17" s="51">
        <v>27</v>
      </c>
      <c r="F17" s="51">
        <v>24</v>
      </c>
      <c r="G17" s="51">
        <v>0</v>
      </c>
      <c r="H17" s="198">
        <v>33</v>
      </c>
      <c r="I17" s="199">
        <v>15</v>
      </c>
      <c r="J17" s="51">
        <v>41</v>
      </c>
      <c r="K17" s="51">
        <v>29</v>
      </c>
      <c r="L17" s="51">
        <v>19</v>
      </c>
      <c r="M17" s="51">
        <v>19</v>
      </c>
      <c r="N17" s="51">
        <v>8</v>
      </c>
      <c r="O17" s="200">
        <v>45</v>
      </c>
      <c r="P17" s="171">
        <v>19</v>
      </c>
      <c r="Q17" s="198">
        <v>4</v>
      </c>
      <c r="R17" s="51">
        <v>8</v>
      </c>
      <c r="S17" s="55">
        <v>10</v>
      </c>
      <c r="T17" s="198">
        <v>34</v>
      </c>
      <c r="U17" s="171">
        <v>25</v>
      </c>
      <c r="V17" s="198">
        <v>22</v>
      </c>
      <c r="W17" s="51">
        <v>16</v>
      </c>
      <c r="X17" s="51">
        <v>1</v>
      </c>
      <c r="Y17" s="223">
        <f t="shared" si="0"/>
        <v>284</v>
      </c>
    </row>
    <row r="18" spans="1:25" s="36" customFormat="1">
      <c r="A18" s="255"/>
      <c r="B18" s="56" t="s">
        <v>41</v>
      </c>
      <c r="C18" s="57">
        <v>0</v>
      </c>
      <c r="D18" s="64">
        <v>0</v>
      </c>
      <c r="E18" s="59">
        <v>97</v>
      </c>
      <c r="F18" s="59">
        <v>97</v>
      </c>
      <c r="G18" s="59">
        <v>32</v>
      </c>
      <c r="H18" s="59">
        <v>13</v>
      </c>
      <c r="I18" s="196">
        <v>483</v>
      </c>
      <c r="J18" s="59">
        <v>1105</v>
      </c>
      <c r="K18" s="59">
        <v>1078</v>
      </c>
      <c r="L18" s="59">
        <v>0</v>
      </c>
      <c r="M18" s="59">
        <v>0</v>
      </c>
      <c r="N18" s="59">
        <v>12</v>
      </c>
      <c r="O18" s="197">
        <v>0</v>
      </c>
      <c r="P18" s="64">
        <v>0</v>
      </c>
      <c r="Q18" s="196">
        <v>17</v>
      </c>
      <c r="R18" s="59">
        <v>0</v>
      </c>
      <c r="S18" s="63">
        <v>11</v>
      </c>
      <c r="T18" s="64">
        <v>702</v>
      </c>
      <c r="U18" s="64">
        <v>702</v>
      </c>
      <c r="V18" s="195">
        <v>0</v>
      </c>
      <c r="W18" s="59">
        <v>0</v>
      </c>
      <c r="X18" s="59">
        <v>45</v>
      </c>
      <c r="Y18" s="224">
        <f t="shared" si="0"/>
        <v>2517</v>
      </c>
    </row>
    <row r="19" spans="1:25" s="36" customFormat="1">
      <c r="A19" s="255"/>
      <c r="B19" s="65" t="s">
        <v>42</v>
      </c>
      <c r="C19" s="29">
        <v>0</v>
      </c>
      <c r="D19" s="66">
        <v>0</v>
      </c>
      <c r="E19" s="31">
        <v>88</v>
      </c>
      <c r="F19" s="31">
        <v>88</v>
      </c>
      <c r="G19" s="31">
        <v>32</v>
      </c>
      <c r="H19" s="31">
        <v>13</v>
      </c>
      <c r="I19" s="189">
        <v>411</v>
      </c>
      <c r="J19" s="31">
        <v>745</v>
      </c>
      <c r="K19" s="31">
        <v>724</v>
      </c>
      <c r="L19" s="31">
        <v>0</v>
      </c>
      <c r="M19" s="31">
        <v>0</v>
      </c>
      <c r="N19" s="31">
        <v>3</v>
      </c>
      <c r="O19" s="190">
        <v>0</v>
      </c>
      <c r="P19" s="66">
        <v>0</v>
      </c>
      <c r="Q19" s="189">
        <v>17</v>
      </c>
      <c r="R19" s="31">
        <v>0</v>
      </c>
      <c r="S19" s="45">
        <v>0</v>
      </c>
      <c r="T19" s="66">
        <v>536</v>
      </c>
      <c r="U19" s="66">
        <v>536</v>
      </c>
      <c r="V19" s="188">
        <v>0</v>
      </c>
      <c r="W19" s="31">
        <v>0</v>
      </c>
      <c r="X19" s="31">
        <v>0</v>
      </c>
      <c r="Y19" s="222">
        <f t="shared" si="0"/>
        <v>1845</v>
      </c>
    </row>
    <row r="20" spans="1:25" s="36" customFormat="1">
      <c r="A20" s="255"/>
      <c r="B20" s="65" t="s">
        <v>43</v>
      </c>
      <c r="C20" s="29">
        <v>0</v>
      </c>
      <c r="D20" s="66">
        <v>0</v>
      </c>
      <c r="E20" s="31">
        <v>88</v>
      </c>
      <c r="F20" s="31">
        <v>88</v>
      </c>
      <c r="G20" s="31">
        <v>32</v>
      </c>
      <c r="H20" s="31">
        <v>11</v>
      </c>
      <c r="I20" s="189">
        <v>399</v>
      </c>
      <c r="J20" s="31">
        <v>222</v>
      </c>
      <c r="K20" s="31">
        <v>221</v>
      </c>
      <c r="L20" s="31">
        <v>0</v>
      </c>
      <c r="M20" s="31">
        <v>0</v>
      </c>
      <c r="N20" s="31">
        <v>3</v>
      </c>
      <c r="O20" s="190">
        <v>0</v>
      </c>
      <c r="P20" s="66">
        <v>0</v>
      </c>
      <c r="Q20" s="189">
        <v>2</v>
      </c>
      <c r="R20" s="31">
        <v>0</v>
      </c>
      <c r="S20" s="45">
        <v>0</v>
      </c>
      <c r="T20" s="66">
        <v>536</v>
      </c>
      <c r="U20" s="66">
        <v>443</v>
      </c>
      <c r="V20" s="188">
        <v>0</v>
      </c>
      <c r="W20" s="31">
        <v>0</v>
      </c>
      <c r="X20" s="31">
        <v>0</v>
      </c>
      <c r="Y20" s="222">
        <f t="shared" si="0"/>
        <v>1293</v>
      </c>
    </row>
    <row r="21" spans="1:25" s="68" customFormat="1">
      <c r="A21" s="255"/>
      <c r="B21" s="67" t="s">
        <v>44</v>
      </c>
      <c r="C21" s="210">
        <v>0</v>
      </c>
      <c r="D21" s="66">
        <v>0</v>
      </c>
      <c r="E21" s="189">
        <v>9</v>
      </c>
      <c r="F21" s="31">
        <v>9</v>
      </c>
      <c r="G21" s="189">
        <v>0</v>
      </c>
      <c r="H21" s="189">
        <v>0</v>
      </c>
      <c r="I21" s="189">
        <v>72</v>
      </c>
      <c r="J21" s="189">
        <v>360</v>
      </c>
      <c r="K21" s="31">
        <v>354</v>
      </c>
      <c r="L21" s="189">
        <v>0</v>
      </c>
      <c r="M21" s="31">
        <v>0</v>
      </c>
      <c r="N21" s="189">
        <v>9</v>
      </c>
      <c r="O21" s="190">
        <v>0</v>
      </c>
      <c r="P21" s="66">
        <v>0</v>
      </c>
      <c r="Q21" s="189">
        <v>0</v>
      </c>
      <c r="R21" s="189">
        <v>0</v>
      </c>
      <c r="S21" s="219">
        <v>11</v>
      </c>
      <c r="T21" s="190">
        <v>166</v>
      </c>
      <c r="U21" s="66">
        <v>166</v>
      </c>
      <c r="V21" s="188">
        <v>0</v>
      </c>
      <c r="W21" s="31">
        <v>0</v>
      </c>
      <c r="X21" s="189">
        <v>45</v>
      </c>
      <c r="Y21" s="222">
        <f t="shared" si="0"/>
        <v>672</v>
      </c>
    </row>
    <row r="22" spans="1:25" s="36" customFormat="1">
      <c r="A22" s="255"/>
      <c r="B22" s="69" t="s">
        <v>45</v>
      </c>
      <c r="C22" s="210">
        <v>0</v>
      </c>
      <c r="D22" s="66">
        <v>0</v>
      </c>
      <c r="E22" s="31">
        <v>0</v>
      </c>
      <c r="F22" s="31">
        <v>0</v>
      </c>
      <c r="G22" s="31">
        <v>0</v>
      </c>
      <c r="H22" s="189">
        <v>0</v>
      </c>
      <c r="I22" s="189">
        <v>0</v>
      </c>
      <c r="J22" s="31">
        <v>55</v>
      </c>
      <c r="K22" s="31">
        <v>55</v>
      </c>
      <c r="L22" s="189">
        <v>0</v>
      </c>
      <c r="M22" s="31">
        <v>0</v>
      </c>
      <c r="N22" s="31">
        <v>0</v>
      </c>
      <c r="O22" s="190">
        <v>197</v>
      </c>
      <c r="P22" s="66">
        <v>145</v>
      </c>
      <c r="Q22" s="189">
        <v>0</v>
      </c>
      <c r="R22" s="31">
        <v>0</v>
      </c>
      <c r="S22" s="45">
        <v>0</v>
      </c>
      <c r="T22" s="66">
        <v>234</v>
      </c>
      <c r="U22" s="66">
        <v>189</v>
      </c>
      <c r="V22" s="188">
        <v>0</v>
      </c>
      <c r="W22" s="31">
        <v>0</v>
      </c>
      <c r="X22" s="31">
        <v>0</v>
      </c>
      <c r="Y22" s="222">
        <f t="shared" si="0"/>
        <v>486</v>
      </c>
    </row>
    <row r="23" spans="1:25" s="36" customFormat="1">
      <c r="A23" s="255"/>
      <c r="B23" s="65" t="s">
        <v>42</v>
      </c>
      <c r="C23" s="210">
        <v>0</v>
      </c>
      <c r="D23" s="66">
        <v>0</v>
      </c>
      <c r="E23" s="31">
        <v>0</v>
      </c>
      <c r="F23" s="31">
        <v>0</v>
      </c>
      <c r="G23" s="31">
        <v>0</v>
      </c>
      <c r="H23" s="189">
        <v>0</v>
      </c>
      <c r="I23" s="189">
        <v>0</v>
      </c>
      <c r="J23" s="31">
        <v>55</v>
      </c>
      <c r="K23" s="31">
        <v>55</v>
      </c>
      <c r="L23" s="189">
        <v>0</v>
      </c>
      <c r="M23" s="31">
        <v>0</v>
      </c>
      <c r="N23" s="31">
        <v>0</v>
      </c>
      <c r="O23" s="190">
        <v>197</v>
      </c>
      <c r="P23" s="66">
        <v>145</v>
      </c>
      <c r="Q23" s="189">
        <v>0</v>
      </c>
      <c r="R23" s="189">
        <v>0</v>
      </c>
      <c r="S23" s="45">
        <v>0</v>
      </c>
      <c r="T23" s="189">
        <v>223</v>
      </c>
      <c r="U23" s="66">
        <v>178</v>
      </c>
      <c r="V23" s="188">
        <v>0</v>
      </c>
      <c r="W23" s="31">
        <v>0</v>
      </c>
      <c r="X23" s="31">
        <v>0</v>
      </c>
      <c r="Y23" s="222">
        <f t="shared" si="0"/>
        <v>475</v>
      </c>
    </row>
    <row r="24" spans="1:25" s="36" customFormat="1">
      <c r="A24" s="255"/>
      <c r="B24" s="65" t="s">
        <v>43</v>
      </c>
      <c r="C24" s="210">
        <v>0</v>
      </c>
      <c r="D24" s="66">
        <v>0</v>
      </c>
      <c r="E24" s="31">
        <v>0</v>
      </c>
      <c r="F24" s="31">
        <v>0</v>
      </c>
      <c r="G24" s="31">
        <v>0</v>
      </c>
      <c r="H24" s="189">
        <v>0</v>
      </c>
      <c r="I24" s="189">
        <v>0</v>
      </c>
      <c r="J24" s="31">
        <v>55</v>
      </c>
      <c r="K24" s="31">
        <v>55</v>
      </c>
      <c r="L24" s="189">
        <v>0</v>
      </c>
      <c r="M24" s="31">
        <v>0</v>
      </c>
      <c r="N24" s="31">
        <v>0</v>
      </c>
      <c r="O24" s="190">
        <v>197</v>
      </c>
      <c r="P24" s="66">
        <v>145</v>
      </c>
      <c r="Q24" s="189">
        <v>0</v>
      </c>
      <c r="R24" s="31">
        <v>0</v>
      </c>
      <c r="S24" s="45">
        <v>0</v>
      </c>
      <c r="T24" s="189">
        <v>223</v>
      </c>
      <c r="U24" s="66">
        <v>178</v>
      </c>
      <c r="V24" s="188">
        <v>0</v>
      </c>
      <c r="W24" s="31">
        <v>0</v>
      </c>
      <c r="X24" s="31">
        <v>0</v>
      </c>
      <c r="Y24" s="222">
        <f t="shared" si="0"/>
        <v>475</v>
      </c>
    </row>
    <row r="25" spans="1:25" s="36" customFormat="1">
      <c r="A25" s="255"/>
      <c r="B25" s="65" t="s">
        <v>44</v>
      </c>
      <c r="C25" s="210">
        <v>0</v>
      </c>
      <c r="D25" s="66">
        <v>0</v>
      </c>
      <c r="E25" s="31">
        <v>0</v>
      </c>
      <c r="F25" s="31">
        <v>0</v>
      </c>
      <c r="G25" s="31">
        <v>0</v>
      </c>
      <c r="H25" s="189">
        <v>0</v>
      </c>
      <c r="I25" s="189">
        <v>0</v>
      </c>
      <c r="J25" s="31">
        <v>0</v>
      </c>
      <c r="K25" s="31">
        <v>0</v>
      </c>
      <c r="L25" s="189">
        <v>0</v>
      </c>
      <c r="M25" s="31">
        <v>0</v>
      </c>
      <c r="N25" s="31">
        <v>0</v>
      </c>
      <c r="O25" s="190">
        <v>0</v>
      </c>
      <c r="P25" s="190">
        <v>0</v>
      </c>
      <c r="Q25" s="189">
        <v>0</v>
      </c>
      <c r="R25" s="189">
        <v>0</v>
      </c>
      <c r="S25" s="45">
        <v>0</v>
      </c>
      <c r="T25" s="189">
        <v>11</v>
      </c>
      <c r="U25" s="66">
        <v>11</v>
      </c>
      <c r="V25" s="188">
        <v>0</v>
      </c>
      <c r="W25" s="31">
        <v>0</v>
      </c>
      <c r="X25" s="31">
        <v>0</v>
      </c>
      <c r="Y25" s="222">
        <f t="shared" si="0"/>
        <v>11</v>
      </c>
    </row>
    <row r="26" spans="1:25" s="36" customFormat="1">
      <c r="A26" s="255"/>
      <c r="B26" s="69" t="s">
        <v>46</v>
      </c>
      <c r="C26" s="210">
        <v>0</v>
      </c>
      <c r="D26" s="66">
        <v>0</v>
      </c>
      <c r="E26" s="31">
        <v>0</v>
      </c>
      <c r="F26" s="31">
        <v>0</v>
      </c>
      <c r="G26" s="31">
        <v>0</v>
      </c>
      <c r="H26" s="189">
        <v>0</v>
      </c>
      <c r="I26" s="189">
        <v>0</v>
      </c>
      <c r="J26" s="31">
        <v>0</v>
      </c>
      <c r="K26" s="31">
        <v>0</v>
      </c>
      <c r="L26" s="189">
        <v>0</v>
      </c>
      <c r="M26" s="31">
        <v>0</v>
      </c>
      <c r="N26" s="31">
        <v>0</v>
      </c>
      <c r="O26" s="190">
        <v>0</v>
      </c>
      <c r="P26" s="66">
        <v>0</v>
      </c>
      <c r="Q26" s="189">
        <v>0</v>
      </c>
      <c r="R26" s="31">
        <v>0</v>
      </c>
      <c r="S26" s="45">
        <v>0</v>
      </c>
      <c r="T26" s="189">
        <v>0</v>
      </c>
      <c r="U26" s="189">
        <v>0</v>
      </c>
      <c r="V26" s="188">
        <v>0</v>
      </c>
      <c r="W26" s="31">
        <v>0</v>
      </c>
      <c r="X26" s="31">
        <v>0</v>
      </c>
      <c r="Y26" s="222">
        <f t="shared" si="0"/>
        <v>0</v>
      </c>
    </row>
    <row r="27" spans="1:25" s="36" customFormat="1">
      <c r="A27" s="255"/>
      <c r="B27" s="65" t="s">
        <v>42</v>
      </c>
      <c r="C27" s="210">
        <v>0</v>
      </c>
      <c r="D27" s="66">
        <v>0</v>
      </c>
      <c r="E27" s="31">
        <v>0</v>
      </c>
      <c r="F27" s="31">
        <v>0</v>
      </c>
      <c r="G27" s="31">
        <v>0</v>
      </c>
      <c r="H27" s="189">
        <v>0</v>
      </c>
      <c r="I27" s="189">
        <v>0</v>
      </c>
      <c r="J27" s="31">
        <v>0</v>
      </c>
      <c r="K27" s="31">
        <v>0</v>
      </c>
      <c r="L27" s="189">
        <v>0</v>
      </c>
      <c r="M27" s="31">
        <v>0</v>
      </c>
      <c r="N27" s="31">
        <v>0</v>
      </c>
      <c r="O27" s="190">
        <v>0</v>
      </c>
      <c r="P27" s="66">
        <v>0</v>
      </c>
      <c r="Q27" s="189">
        <v>0</v>
      </c>
      <c r="R27" s="189">
        <v>0</v>
      </c>
      <c r="S27" s="45">
        <v>0</v>
      </c>
      <c r="T27" s="189">
        <v>0</v>
      </c>
      <c r="U27" s="189">
        <v>0</v>
      </c>
      <c r="V27" s="188">
        <v>0</v>
      </c>
      <c r="W27" s="31">
        <v>0</v>
      </c>
      <c r="X27" s="31">
        <v>0</v>
      </c>
      <c r="Y27" s="222">
        <f t="shared" si="0"/>
        <v>0</v>
      </c>
    </row>
    <row r="28" spans="1:25" s="36" customFormat="1">
      <c r="A28" s="255"/>
      <c r="B28" s="65" t="s">
        <v>43</v>
      </c>
      <c r="C28" s="210">
        <v>0</v>
      </c>
      <c r="D28" s="66">
        <v>0</v>
      </c>
      <c r="E28" s="31">
        <v>0</v>
      </c>
      <c r="F28" s="31">
        <v>0</v>
      </c>
      <c r="G28" s="31">
        <v>0</v>
      </c>
      <c r="H28" s="189">
        <v>0</v>
      </c>
      <c r="I28" s="189">
        <v>0</v>
      </c>
      <c r="J28" s="31">
        <v>0</v>
      </c>
      <c r="K28" s="31">
        <v>0</v>
      </c>
      <c r="L28" s="189">
        <v>0</v>
      </c>
      <c r="M28" s="31">
        <v>0</v>
      </c>
      <c r="N28" s="31">
        <v>0</v>
      </c>
      <c r="O28" s="190">
        <v>0</v>
      </c>
      <c r="P28" s="66">
        <v>0</v>
      </c>
      <c r="Q28" s="189">
        <v>0</v>
      </c>
      <c r="R28" s="31">
        <v>0</v>
      </c>
      <c r="S28" s="45">
        <v>0</v>
      </c>
      <c r="T28" s="189">
        <v>0</v>
      </c>
      <c r="U28" s="189">
        <v>0</v>
      </c>
      <c r="V28" s="188">
        <v>0</v>
      </c>
      <c r="W28" s="31">
        <v>0</v>
      </c>
      <c r="X28" s="31">
        <v>0</v>
      </c>
      <c r="Y28" s="222">
        <f t="shared" si="0"/>
        <v>0</v>
      </c>
    </row>
    <row r="29" spans="1:25" s="36" customFormat="1">
      <c r="A29" s="255"/>
      <c r="B29" s="65" t="s">
        <v>44</v>
      </c>
      <c r="C29" s="210">
        <v>0</v>
      </c>
      <c r="D29" s="66">
        <v>0</v>
      </c>
      <c r="E29" s="31">
        <v>0</v>
      </c>
      <c r="F29" s="31">
        <v>0</v>
      </c>
      <c r="G29" s="31">
        <v>0</v>
      </c>
      <c r="H29" s="189">
        <v>0</v>
      </c>
      <c r="I29" s="189">
        <v>0</v>
      </c>
      <c r="J29" s="31">
        <v>0</v>
      </c>
      <c r="K29" s="31">
        <v>0</v>
      </c>
      <c r="L29" s="189">
        <v>0</v>
      </c>
      <c r="M29" s="31">
        <v>0</v>
      </c>
      <c r="N29" s="31">
        <v>0</v>
      </c>
      <c r="O29" s="190">
        <v>0</v>
      </c>
      <c r="P29" s="66">
        <v>0</v>
      </c>
      <c r="Q29" s="189">
        <v>0</v>
      </c>
      <c r="R29" s="189">
        <v>0</v>
      </c>
      <c r="S29" s="45">
        <v>0</v>
      </c>
      <c r="T29" s="189">
        <v>0</v>
      </c>
      <c r="U29" s="189">
        <v>0</v>
      </c>
      <c r="V29" s="188">
        <v>0</v>
      </c>
      <c r="W29" s="31">
        <v>0</v>
      </c>
      <c r="X29" s="31">
        <v>0</v>
      </c>
      <c r="Y29" s="222">
        <f t="shared" si="0"/>
        <v>0</v>
      </c>
    </row>
    <row r="30" spans="1:25" s="36" customFormat="1">
      <c r="A30" s="255"/>
      <c r="B30" s="69" t="s">
        <v>47</v>
      </c>
      <c r="C30" s="29">
        <f>C18+C22-C26</f>
        <v>0</v>
      </c>
      <c r="D30" s="29">
        <f t="shared" ref="D30:W33" si="3">D18+D22-D26</f>
        <v>0</v>
      </c>
      <c r="E30" s="29">
        <f t="shared" si="3"/>
        <v>97</v>
      </c>
      <c r="F30" s="29">
        <f t="shared" si="3"/>
        <v>97</v>
      </c>
      <c r="G30" s="29">
        <f t="shared" si="3"/>
        <v>32</v>
      </c>
      <c r="H30" s="29">
        <f t="shared" si="3"/>
        <v>13</v>
      </c>
      <c r="I30" s="29">
        <f t="shared" si="3"/>
        <v>483</v>
      </c>
      <c r="J30" s="29">
        <f t="shared" si="3"/>
        <v>1160</v>
      </c>
      <c r="K30" s="29">
        <f t="shared" si="3"/>
        <v>1133</v>
      </c>
      <c r="L30" s="29">
        <f t="shared" si="3"/>
        <v>0</v>
      </c>
      <c r="M30" s="29">
        <f t="shared" si="3"/>
        <v>0</v>
      </c>
      <c r="N30" s="29">
        <f t="shared" si="3"/>
        <v>12</v>
      </c>
      <c r="O30" s="29">
        <f t="shared" si="3"/>
        <v>197</v>
      </c>
      <c r="P30" s="29">
        <f t="shared" si="3"/>
        <v>145</v>
      </c>
      <c r="Q30" s="29">
        <f t="shared" si="3"/>
        <v>17</v>
      </c>
      <c r="R30" s="29">
        <f t="shared" si="3"/>
        <v>0</v>
      </c>
      <c r="S30" s="29">
        <f t="shared" si="3"/>
        <v>11</v>
      </c>
      <c r="T30" s="29">
        <v>936</v>
      </c>
      <c r="U30" s="29">
        <v>891</v>
      </c>
      <c r="V30" s="29">
        <f t="shared" si="3"/>
        <v>0</v>
      </c>
      <c r="W30" s="29">
        <f t="shared" si="3"/>
        <v>0</v>
      </c>
      <c r="X30" s="29">
        <f>X18+X22-X26</f>
        <v>45</v>
      </c>
      <c r="Y30" s="222">
        <f t="shared" si="0"/>
        <v>3003</v>
      </c>
    </row>
    <row r="31" spans="1:25" s="36" customFormat="1">
      <c r="A31" s="255"/>
      <c r="B31" s="65" t="s">
        <v>42</v>
      </c>
      <c r="C31" s="29">
        <f>C19+C23-C27</f>
        <v>0</v>
      </c>
      <c r="D31" s="29">
        <f t="shared" ref="D31:R31" si="4">D19+D23-D27</f>
        <v>0</v>
      </c>
      <c r="E31" s="29">
        <f t="shared" si="4"/>
        <v>88</v>
      </c>
      <c r="F31" s="29">
        <f t="shared" si="4"/>
        <v>88</v>
      </c>
      <c r="G31" s="29">
        <f t="shared" si="4"/>
        <v>32</v>
      </c>
      <c r="H31" s="29">
        <f t="shared" si="4"/>
        <v>13</v>
      </c>
      <c r="I31" s="29">
        <f t="shared" si="4"/>
        <v>411</v>
      </c>
      <c r="J31" s="29">
        <f t="shared" si="4"/>
        <v>800</v>
      </c>
      <c r="K31" s="29">
        <f t="shared" si="4"/>
        <v>779</v>
      </c>
      <c r="L31" s="29">
        <f t="shared" si="4"/>
        <v>0</v>
      </c>
      <c r="M31" s="29">
        <f t="shared" si="4"/>
        <v>0</v>
      </c>
      <c r="N31" s="29">
        <f t="shared" si="4"/>
        <v>3</v>
      </c>
      <c r="O31" s="29">
        <f t="shared" si="4"/>
        <v>197</v>
      </c>
      <c r="P31" s="29">
        <f t="shared" si="4"/>
        <v>145</v>
      </c>
      <c r="Q31" s="29">
        <f t="shared" si="4"/>
        <v>17</v>
      </c>
      <c r="R31" s="29">
        <f t="shared" si="4"/>
        <v>0</v>
      </c>
      <c r="S31" s="29">
        <f t="shared" si="3"/>
        <v>0</v>
      </c>
      <c r="T31" s="29">
        <f t="shared" si="3"/>
        <v>759</v>
      </c>
      <c r="U31" s="29">
        <v>714</v>
      </c>
      <c r="V31" s="29">
        <f t="shared" si="3"/>
        <v>0</v>
      </c>
      <c r="W31" s="29">
        <f t="shared" si="3"/>
        <v>0</v>
      </c>
      <c r="X31" s="29">
        <f>X19+X23-X27</f>
        <v>0</v>
      </c>
      <c r="Y31" s="222">
        <f t="shared" si="0"/>
        <v>2320</v>
      </c>
    </row>
    <row r="32" spans="1:25" s="36" customFormat="1">
      <c r="A32" s="255"/>
      <c r="B32" s="65" t="s">
        <v>43</v>
      </c>
      <c r="C32" s="29">
        <f>C20+C24-C28</f>
        <v>0</v>
      </c>
      <c r="D32" s="29">
        <f t="shared" si="3"/>
        <v>0</v>
      </c>
      <c r="E32" s="29">
        <f t="shared" si="3"/>
        <v>88</v>
      </c>
      <c r="F32" s="29">
        <f t="shared" si="3"/>
        <v>88</v>
      </c>
      <c r="G32" s="29">
        <f t="shared" si="3"/>
        <v>32</v>
      </c>
      <c r="H32" s="29">
        <f t="shared" si="3"/>
        <v>11</v>
      </c>
      <c r="I32" s="29">
        <f t="shared" si="3"/>
        <v>399</v>
      </c>
      <c r="J32" s="29">
        <f t="shared" si="3"/>
        <v>277</v>
      </c>
      <c r="K32" s="29">
        <f t="shared" si="3"/>
        <v>276</v>
      </c>
      <c r="L32" s="29">
        <f t="shared" si="3"/>
        <v>0</v>
      </c>
      <c r="M32" s="29">
        <f t="shared" si="3"/>
        <v>0</v>
      </c>
      <c r="N32" s="29">
        <f t="shared" si="3"/>
        <v>3</v>
      </c>
      <c r="O32" s="29">
        <f t="shared" si="3"/>
        <v>197</v>
      </c>
      <c r="P32" s="29">
        <f t="shared" si="3"/>
        <v>145</v>
      </c>
      <c r="Q32" s="29">
        <f t="shared" si="3"/>
        <v>2</v>
      </c>
      <c r="R32" s="29">
        <f t="shared" si="3"/>
        <v>0</v>
      </c>
      <c r="S32" s="29">
        <f t="shared" si="3"/>
        <v>0</v>
      </c>
      <c r="T32" s="29">
        <f t="shared" si="3"/>
        <v>759</v>
      </c>
      <c r="U32" s="29">
        <v>714</v>
      </c>
      <c r="V32" s="29">
        <f t="shared" si="3"/>
        <v>0</v>
      </c>
      <c r="W32" s="29">
        <f t="shared" si="3"/>
        <v>0</v>
      </c>
      <c r="X32" s="29">
        <f>X20+X24-X28</f>
        <v>0</v>
      </c>
      <c r="Y32" s="222">
        <f t="shared" si="0"/>
        <v>1768</v>
      </c>
    </row>
    <row r="33" spans="1:25" s="36" customFormat="1" ht="13.8" thickBot="1">
      <c r="A33" s="256"/>
      <c r="B33" s="65" t="s">
        <v>44</v>
      </c>
      <c r="C33" s="29">
        <f>C21+C25-C29</f>
        <v>0</v>
      </c>
      <c r="D33" s="29">
        <f t="shared" si="3"/>
        <v>0</v>
      </c>
      <c r="E33" s="29">
        <f t="shared" si="3"/>
        <v>9</v>
      </c>
      <c r="F33" s="29">
        <f t="shared" si="3"/>
        <v>9</v>
      </c>
      <c r="G33" s="29">
        <f t="shared" si="3"/>
        <v>0</v>
      </c>
      <c r="H33" s="29">
        <f t="shared" si="3"/>
        <v>0</v>
      </c>
      <c r="I33" s="29">
        <f t="shared" si="3"/>
        <v>72</v>
      </c>
      <c r="J33" s="29">
        <f t="shared" si="3"/>
        <v>360</v>
      </c>
      <c r="K33" s="29">
        <f t="shared" si="3"/>
        <v>354</v>
      </c>
      <c r="L33" s="29">
        <f t="shared" si="3"/>
        <v>0</v>
      </c>
      <c r="M33" s="29">
        <f t="shared" si="3"/>
        <v>0</v>
      </c>
      <c r="N33" s="29">
        <f t="shared" si="3"/>
        <v>9</v>
      </c>
      <c r="O33" s="29">
        <f t="shared" si="3"/>
        <v>0</v>
      </c>
      <c r="P33" s="29">
        <f t="shared" si="3"/>
        <v>0</v>
      </c>
      <c r="Q33" s="29">
        <f t="shared" si="3"/>
        <v>0</v>
      </c>
      <c r="R33" s="29">
        <f t="shared" si="3"/>
        <v>0</v>
      </c>
      <c r="S33" s="29">
        <f t="shared" si="3"/>
        <v>11</v>
      </c>
      <c r="T33" s="29">
        <v>177</v>
      </c>
      <c r="U33" s="29">
        <v>177</v>
      </c>
      <c r="V33" s="29">
        <f t="shared" si="3"/>
        <v>0</v>
      </c>
      <c r="W33" s="29">
        <f t="shared" si="3"/>
        <v>0</v>
      </c>
      <c r="X33" s="29">
        <f>X21+X25-X29</f>
        <v>45</v>
      </c>
      <c r="Y33" s="222">
        <f t="shared" si="0"/>
        <v>683</v>
      </c>
    </row>
    <row r="34" spans="1:25" s="36" customFormat="1">
      <c r="A34" s="257" t="s">
        <v>48</v>
      </c>
      <c r="B34" s="70" t="s">
        <v>49</v>
      </c>
      <c r="C34" s="71">
        <v>859</v>
      </c>
      <c r="D34" s="71">
        <v>605</v>
      </c>
      <c r="E34" s="71">
        <v>1301</v>
      </c>
      <c r="F34" s="71">
        <v>1260</v>
      </c>
      <c r="G34" s="71">
        <v>239</v>
      </c>
      <c r="H34" s="71">
        <v>369</v>
      </c>
      <c r="I34" s="207">
        <v>1381</v>
      </c>
      <c r="J34" s="71">
        <v>2298</v>
      </c>
      <c r="K34" s="71">
        <v>1751</v>
      </c>
      <c r="L34" s="71">
        <v>1420</v>
      </c>
      <c r="M34" s="71">
        <v>1306</v>
      </c>
      <c r="N34" s="71">
        <v>361</v>
      </c>
      <c r="O34" s="207">
        <v>1001</v>
      </c>
      <c r="P34" s="71">
        <v>527</v>
      </c>
      <c r="Q34" s="220">
        <v>186</v>
      </c>
      <c r="R34" s="71">
        <v>360</v>
      </c>
      <c r="S34" s="72">
        <v>515</v>
      </c>
      <c r="T34" s="220">
        <v>1647</v>
      </c>
      <c r="U34" s="71">
        <v>1590</v>
      </c>
      <c r="V34" s="220">
        <v>718</v>
      </c>
      <c r="W34" s="71">
        <v>576</v>
      </c>
      <c r="X34" s="71">
        <v>306</v>
      </c>
      <c r="Y34" s="225">
        <f t="shared" si="0"/>
        <v>12961</v>
      </c>
    </row>
    <row r="35" spans="1:25" s="27" customFormat="1" ht="21">
      <c r="A35" s="258"/>
      <c r="B35" s="73" t="s">
        <v>50</v>
      </c>
      <c r="C35" s="226">
        <f t="shared" ref="C35:X35" si="5">SUM(C36:C43)</f>
        <v>859</v>
      </c>
      <c r="D35" s="226">
        <f t="shared" si="5"/>
        <v>605</v>
      </c>
      <c r="E35" s="226">
        <f t="shared" si="5"/>
        <v>1293</v>
      </c>
      <c r="F35" s="226">
        <f t="shared" si="5"/>
        <v>1252</v>
      </c>
      <c r="G35" s="226">
        <f t="shared" si="5"/>
        <v>239</v>
      </c>
      <c r="H35" s="226">
        <v>369</v>
      </c>
      <c r="I35" s="226">
        <f t="shared" si="5"/>
        <v>1381</v>
      </c>
      <c r="J35" s="226">
        <f t="shared" si="5"/>
        <v>2275</v>
      </c>
      <c r="K35" s="226">
        <v>1742</v>
      </c>
      <c r="L35" s="226">
        <v>1420</v>
      </c>
      <c r="M35" s="226">
        <v>1306</v>
      </c>
      <c r="N35" s="226">
        <f t="shared" si="5"/>
        <v>361</v>
      </c>
      <c r="O35" s="226">
        <f t="shared" si="5"/>
        <v>1001</v>
      </c>
      <c r="P35" s="226">
        <f t="shared" si="5"/>
        <v>527</v>
      </c>
      <c r="Q35" s="226">
        <f t="shared" si="5"/>
        <v>186</v>
      </c>
      <c r="R35" s="226">
        <f t="shared" si="5"/>
        <v>360</v>
      </c>
      <c r="S35" s="226">
        <f t="shared" si="5"/>
        <v>515</v>
      </c>
      <c r="T35" s="226">
        <f t="shared" si="5"/>
        <v>1647</v>
      </c>
      <c r="U35" s="226">
        <f t="shared" si="5"/>
        <v>1590</v>
      </c>
      <c r="V35" s="226">
        <f t="shared" si="5"/>
        <v>700</v>
      </c>
      <c r="W35" s="226">
        <f t="shared" si="5"/>
        <v>566</v>
      </c>
      <c r="X35" s="226">
        <f t="shared" si="5"/>
        <v>306</v>
      </c>
      <c r="Y35" s="227">
        <f t="shared" si="0"/>
        <v>12912</v>
      </c>
    </row>
    <row r="36" spans="1:25" s="36" customFormat="1">
      <c r="A36" s="258"/>
      <c r="B36" s="37" t="s">
        <v>51</v>
      </c>
      <c r="C36" s="29">
        <v>98</v>
      </c>
      <c r="D36" s="205">
        <v>48</v>
      </c>
      <c r="E36" s="31">
        <v>78</v>
      </c>
      <c r="F36" s="31">
        <v>74</v>
      </c>
      <c r="G36" s="31">
        <v>1</v>
      </c>
      <c r="H36" s="188">
        <v>31</v>
      </c>
      <c r="I36" s="189">
        <v>77</v>
      </c>
      <c r="J36" s="31">
        <v>132</v>
      </c>
      <c r="K36" s="31">
        <v>90</v>
      </c>
      <c r="L36" s="31">
        <v>10</v>
      </c>
      <c r="M36" s="31">
        <v>10</v>
      </c>
      <c r="N36" s="188">
        <v>40</v>
      </c>
      <c r="O36" s="190">
        <v>78</v>
      </c>
      <c r="P36" s="205">
        <v>50</v>
      </c>
      <c r="Q36" s="31">
        <v>12</v>
      </c>
      <c r="R36" s="31">
        <v>50</v>
      </c>
      <c r="S36" s="45">
        <v>18</v>
      </c>
      <c r="T36" s="188">
        <v>120</v>
      </c>
      <c r="U36" s="66">
        <v>119</v>
      </c>
      <c r="V36" s="188">
        <v>24</v>
      </c>
      <c r="W36" s="31">
        <v>21</v>
      </c>
      <c r="X36" s="31">
        <v>36</v>
      </c>
      <c r="Y36" s="222">
        <f t="shared" si="0"/>
        <v>805</v>
      </c>
    </row>
    <row r="37" spans="1:25" s="36" customFormat="1">
      <c r="A37" s="258"/>
      <c r="B37" s="37" t="s">
        <v>52</v>
      </c>
      <c r="C37" s="29">
        <v>151</v>
      </c>
      <c r="D37" s="205">
        <v>119</v>
      </c>
      <c r="E37" s="31">
        <v>275</v>
      </c>
      <c r="F37" s="31">
        <v>267</v>
      </c>
      <c r="G37" s="31">
        <v>31</v>
      </c>
      <c r="H37" s="188">
        <v>88</v>
      </c>
      <c r="I37" s="189">
        <v>275</v>
      </c>
      <c r="J37" s="31">
        <v>349</v>
      </c>
      <c r="K37" s="31">
        <v>237</v>
      </c>
      <c r="L37" s="31">
        <v>134</v>
      </c>
      <c r="M37" s="31">
        <v>134</v>
      </c>
      <c r="N37" s="188">
        <v>74</v>
      </c>
      <c r="O37" s="190">
        <v>222</v>
      </c>
      <c r="P37" s="205">
        <v>107</v>
      </c>
      <c r="Q37" s="31">
        <v>41</v>
      </c>
      <c r="R37" s="31">
        <v>89</v>
      </c>
      <c r="S37" s="45">
        <v>95</v>
      </c>
      <c r="T37" s="188">
        <v>409</v>
      </c>
      <c r="U37" s="66">
        <v>391</v>
      </c>
      <c r="V37" s="188">
        <v>191</v>
      </c>
      <c r="W37" s="31">
        <v>157</v>
      </c>
      <c r="X37" s="31">
        <v>61</v>
      </c>
      <c r="Y37" s="222">
        <f t="shared" si="0"/>
        <v>2485</v>
      </c>
    </row>
    <row r="38" spans="1:25" s="36" customFormat="1">
      <c r="A38" s="258"/>
      <c r="B38" s="37" t="s">
        <v>53</v>
      </c>
      <c r="C38" s="29">
        <v>48</v>
      </c>
      <c r="D38" s="205">
        <v>29</v>
      </c>
      <c r="E38" s="31">
        <v>87</v>
      </c>
      <c r="F38" s="31">
        <v>84</v>
      </c>
      <c r="G38" s="31">
        <v>17</v>
      </c>
      <c r="H38" s="188">
        <v>27</v>
      </c>
      <c r="I38" s="189">
        <v>113</v>
      </c>
      <c r="J38" s="31">
        <v>142</v>
      </c>
      <c r="K38" s="31">
        <v>81</v>
      </c>
      <c r="L38" s="31">
        <v>140</v>
      </c>
      <c r="M38" s="31">
        <v>112</v>
      </c>
      <c r="N38" s="188">
        <v>36</v>
      </c>
      <c r="O38" s="190">
        <v>68</v>
      </c>
      <c r="P38" s="205">
        <v>47</v>
      </c>
      <c r="Q38" s="31">
        <v>19</v>
      </c>
      <c r="R38" s="31">
        <v>22</v>
      </c>
      <c r="S38" s="45">
        <v>35</v>
      </c>
      <c r="T38" s="188">
        <v>109</v>
      </c>
      <c r="U38" s="66">
        <v>105</v>
      </c>
      <c r="V38" s="188">
        <v>34</v>
      </c>
      <c r="W38" s="31">
        <v>25</v>
      </c>
      <c r="X38" s="31">
        <v>35</v>
      </c>
      <c r="Y38" s="222">
        <f t="shared" si="0"/>
        <v>932</v>
      </c>
    </row>
    <row r="39" spans="1:25" s="36" customFormat="1">
      <c r="A39" s="258"/>
      <c r="B39" s="37" t="s">
        <v>54</v>
      </c>
      <c r="C39" s="29">
        <v>54</v>
      </c>
      <c r="D39" s="205">
        <v>41</v>
      </c>
      <c r="E39" s="31">
        <v>101</v>
      </c>
      <c r="F39" s="31">
        <v>96</v>
      </c>
      <c r="G39" s="31">
        <v>11</v>
      </c>
      <c r="H39" s="188">
        <v>23</v>
      </c>
      <c r="I39" s="189">
        <v>92</v>
      </c>
      <c r="J39" s="31">
        <v>239</v>
      </c>
      <c r="K39" s="31">
        <v>211</v>
      </c>
      <c r="L39" s="31">
        <v>113</v>
      </c>
      <c r="M39" s="31">
        <v>113</v>
      </c>
      <c r="N39" s="188">
        <v>39</v>
      </c>
      <c r="O39" s="190">
        <v>64</v>
      </c>
      <c r="P39" s="205">
        <v>38</v>
      </c>
      <c r="Q39" s="31">
        <v>3</v>
      </c>
      <c r="R39" s="31">
        <v>15</v>
      </c>
      <c r="S39" s="45">
        <v>50</v>
      </c>
      <c r="T39" s="188">
        <v>74</v>
      </c>
      <c r="U39" s="66">
        <v>73</v>
      </c>
      <c r="V39" s="188">
        <v>35</v>
      </c>
      <c r="W39" s="31">
        <v>30</v>
      </c>
      <c r="X39" s="31">
        <v>30</v>
      </c>
      <c r="Y39" s="222">
        <f t="shared" si="0"/>
        <v>943</v>
      </c>
    </row>
    <row r="40" spans="1:25" s="36" customFormat="1">
      <c r="A40" s="258"/>
      <c r="B40" s="37" t="s">
        <v>55</v>
      </c>
      <c r="C40" s="29">
        <v>40</v>
      </c>
      <c r="D40" s="205">
        <v>31</v>
      </c>
      <c r="E40" s="31">
        <v>73</v>
      </c>
      <c r="F40" s="31">
        <v>70</v>
      </c>
      <c r="G40" s="31">
        <v>6</v>
      </c>
      <c r="H40" s="188">
        <v>9</v>
      </c>
      <c r="I40" s="189">
        <v>98</v>
      </c>
      <c r="J40" s="31">
        <v>117</v>
      </c>
      <c r="K40" s="31">
        <v>84</v>
      </c>
      <c r="L40" s="31">
        <v>135</v>
      </c>
      <c r="M40" s="31">
        <v>135</v>
      </c>
      <c r="N40" s="188">
        <v>17</v>
      </c>
      <c r="O40" s="190">
        <v>21</v>
      </c>
      <c r="P40" s="205">
        <v>10</v>
      </c>
      <c r="Q40" s="31">
        <v>3</v>
      </c>
      <c r="R40" s="31">
        <v>16</v>
      </c>
      <c r="S40" s="45">
        <v>20</v>
      </c>
      <c r="T40" s="188">
        <v>40</v>
      </c>
      <c r="U40" s="66">
        <v>40</v>
      </c>
      <c r="V40" s="188">
        <v>31</v>
      </c>
      <c r="W40" s="31">
        <v>30</v>
      </c>
      <c r="X40" s="31">
        <v>17</v>
      </c>
      <c r="Y40" s="222">
        <f t="shared" si="0"/>
        <v>643</v>
      </c>
    </row>
    <row r="41" spans="1:25" s="36" customFormat="1">
      <c r="A41" s="258"/>
      <c r="B41" s="37" t="s">
        <v>56</v>
      </c>
      <c r="C41" s="29">
        <v>144</v>
      </c>
      <c r="D41" s="205">
        <v>109</v>
      </c>
      <c r="E41" s="31">
        <v>290</v>
      </c>
      <c r="F41" s="31">
        <v>286</v>
      </c>
      <c r="G41" s="31">
        <v>75</v>
      </c>
      <c r="H41" s="188">
        <v>79</v>
      </c>
      <c r="I41" s="189">
        <v>405</v>
      </c>
      <c r="J41" s="31">
        <v>499</v>
      </c>
      <c r="K41" s="31">
        <v>388</v>
      </c>
      <c r="L41" s="31">
        <v>451</v>
      </c>
      <c r="M41" s="31">
        <v>451</v>
      </c>
      <c r="N41" s="188">
        <v>79</v>
      </c>
      <c r="O41" s="190">
        <v>202</v>
      </c>
      <c r="P41" s="205">
        <v>82</v>
      </c>
      <c r="Q41" s="31">
        <v>51</v>
      </c>
      <c r="R41" s="31">
        <v>106</v>
      </c>
      <c r="S41" s="45">
        <v>168</v>
      </c>
      <c r="T41" s="188">
        <v>389</v>
      </c>
      <c r="U41" s="66">
        <v>376</v>
      </c>
      <c r="V41" s="188">
        <v>153</v>
      </c>
      <c r="W41" s="31">
        <v>112</v>
      </c>
      <c r="X41" s="31">
        <v>69</v>
      </c>
      <c r="Y41" s="222">
        <f t="shared" si="0"/>
        <v>3160</v>
      </c>
    </row>
    <row r="42" spans="1:25" s="36" customFormat="1">
      <c r="A42" s="258"/>
      <c r="B42" s="37" t="s">
        <v>57</v>
      </c>
      <c r="C42" s="29">
        <v>156</v>
      </c>
      <c r="D42" s="205">
        <v>101</v>
      </c>
      <c r="E42" s="31">
        <v>203</v>
      </c>
      <c r="F42" s="31">
        <v>199</v>
      </c>
      <c r="G42" s="31">
        <v>49</v>
      </c>
      <c r="H42" s="188">
        <v>52</v>
      </c>
      <c r="I42" s="189">
        <v>213</v>
      </c>
      <c r="J42" s="31">
        <v>325</v>
      </c>
      <c r="K42" s="31">
        <v>258</v>
      </c>
      <c r="L42" s="31">
        <v>270</v>
      </c>
      <c r="M42" s="31">
        <v>184</v>
      </c>
      <c r="N42" s="188">
        <v>53</v>
      </c>
      <c r="O42" s="190">
        <v>187</v>
      </c>
      <c r="P42" s="205">
        <v>91</v>
      </c>
      <c r="Q42" s="31">
        <v>30</v>
      </c>
      <c r="R42" s="31">
        <v>39</v>
      </c>
      <c r="S42" s="45">
        <v>78</v>
      </c>
      <c r="T42" s="188">
        <v>300</v>
      </c>
      <c r="U42" s="66">
        <v>288</v>
      </c>
      <c r="V42" s="188">
        <v>135</v>
      </c>
      <c r="W42" s="31">
        <v>110</v>
      </c>
      <c r="X42" s="31">
        <v>42</v>
      </c>
      <c r="Y42" s="222">
        <f t="shared" si="0"/>
        <v>2132</v>
      </c>
    </row>
    <row r="43" spans="1:25" s="36" customFormat="1" ht="13.8" thickBot="1">
      <c r="A43" s="258"/>
      <c r="B43" s="74" t="s">
        <v>58</v>
      </c>
      <c r="C43" s="75">
        <v>168</v>
      </c>
      <c r="D43" s="228">
        <v>127</v>
      </c>
      <c r="E43" s="76">
        <v>186</v>
      </c>
      <c r="F43" s="76">
        <v>176</v>
      </c>
      <c r="G43" s="76">
        <v>49</v>
      </c>
      <c r="H43" s="192">
        <v>60</v>
      </c>
      <c r="I43" s="193">
        <v>108</v>
      </c>
      <c r="J43" s="76">
        <v>472</v>
      </c>
      <c r="K43" s="76">
        <v>393</v>
      </c>
      <c r="L43" s="76">
        <v>167</v>
      </c>
      <c r="M43" s="76">
        <v>167</v>
      </c>
      <c r="N43" s="192">
        <v>23</v>
      </c>
      <c r="O43" s="194">
        <v>159</v>
      </c>
      <c r="P43" s="228">
        <v>102</v>
      </c>
      <c r="Q43" s="76">
        <v>27</v>
      </c>
      <c r="R43" s="76">
        <v>23</v>
      </c>
      <c r="S43" s="77">
        <v>51</v>
      </c>
      <c r="T43" s="192">
        <v>206</v>
      </c>
      <c r="U43" s="229">
        <v>198</v>
      </c>
      <c r="V43" s="192">
        <v>97</v>
      </c>
      <c r="W43" s="76">
        <v>81</v>
      </c>
      <c r="X43" s="76">
        <v>16</v>
      </c>
      <c r="Y43" s="230">
        <f t="shared" si="0"/>
        <v>1812</v>
      </c>
    </row>
    <row r="44" spans="1:25" s="36" customFormat="1" ht="13.8" thickTop="1">
      <c r="A44" s="258"/>
      <c r="B44" s="78" t="s">
        <v>59</v>
      </c>
      <c r="C44" s="57">
        <v>292</v>
      </c>
      <c r="D44" s="231">
        <v>220</v>
      </c>
      <c r="E44" s="59">
        <v>660</v>
      </c>
      <c r="F44" s="59">
        <v>638</v>
      </c>
      <c r="G44" s="59">
        <v>75</v>
      </c>
      <c r="H44" s="195">
        <v>146</v>
      </c>
      <c r="I44" s="196">
        <v>635</v>
      </c>
      <c r="J44" s="59">
        <v>792</v>
      </c>
      <c r="K44" s="59">
        <v>576</v>
      </c>
      <c r="L44" s="59">
        <v>516</v>
      </c>
      <c r="M44" s="59">
        <v>488</v>
      </c>
      <c r="N44" s="195">
        <v>114</v>
      </c>
      <c r="O44" s="197">
        <v>370</v>
      </c>
      <c r="P44" s="231">
        <v>200</v>
      </c>
      <c r="Q44" s="59">
        <v>67</v>
      </c>
      <c r="R44" s="59">
        <v>156</v>
      </c>
      <c r="S44" s="63">
        <v>190</v>
      </c>
      <c r="T44" s="195">
        <v>633</v>
      </c>
      <c r="U44" s="64">
        <v>610</v>
      </c>
      <c r="V44" s="195">
        <v>282</v>
      </c>
      <c r="W44" s="59">
        <v>232</v>
      </c>
      <c r="X44" s="59">
        <v>129</v>
      </c>
      <c r="Y44" s="227">
        <f t="shared" si="0"/>
        <v>5057</v>
      </c>
    </row>
    <row r="45" spans="1:25" s="36" customFormat="1">
      <c r="A45" s="258"/>
      <c r="B45" s="79" t="s">
        <v>60</v>
      </c>
      <c r="C45" s="29">
        <v>316</v>
      </c>
      <c r="D45" s="205">
        <v>232</v>
      </c>
      <c r="E45" s="31">
        <v>372</v>
      </c>
      <c r="F45" s="31">
        <v>364</v>
      </c>
      <c r="G45" s="31">
        <v>123</v>
      </c>
      <c r="H45" s="188">
        <v>108</v>
      </c>
      <c r="I45" s="189">
        <v>496</v>
      </c>
      <c r="J45" s="31">
        <v>658</v>
      </c>
      <c r="K45" s="31">
        <v>504</v>
      </c>
      <c r="L45" s="31">
        <v>590</v>
      </c>
      <c r="M45" s="31">
        <v>560</v>
      </c>
      <c r="N45" s="188">
        <v>104</v>
      </c>
      <c r="O45" s="190">
        <v>344</v>
      </c>
      <c r="P45" s="205">
        <v>159</v>
      </c>
      <c r="Q45" s="31">
        <v>73</v>
      </c>
      <c r="R45" s="31">
        <v>120</v>
      </c>
      <c r="S45" s="45">
        <v>233</v>
      </c>
      <c r="T45" s="188">
        <v>578</v>
      </c>
      <c r="U45" s="66">
        <v>553</v>
      </c>
      <c r="V45" s="188">
        <v>283</v>
      </c>
      <c r="W45" s="31">
        <v>216</v>
      </c>
      <c r="X45" s="31">
        <v>96</v>
      </c>
      <c r="Y45" s="222">
        <f t="shared" si="0"/>
        <v>4494</v>
      </c>
    </row>
    <row r="46" spans="1:25" s="36" customFormat="1" ht="13.8" thickBot="1">
      <c r="A46" s="259"/>
      <c r="B46" s="80" t="s">
        <v>61</v>
      </c>
      <c r="C46" s="49">
        <v>251</v>
      </c>
      <c r="D46" s="232">
        <v>153</v>
      </c>
      <c r="E46" s="51">
        <v>261</v>
      </c>
      <c r="F46" s="51">
        <v>250</v>
      </c>
      <c r="G46" s="51">
        <v>41</v>
      </c>
      <c r="H46" s="198">
        <v>115</v>
      </c>
      <c r="I46" s="199">
        <v>250</v>
      </c>
      <c r="J46" s="51">
        <v>825</v>
      </c>
      <c r="K46" s="51">
        <v>662</v>
      </c>
      <c r="L46" s="51">
        <v>314</v>
      </c>
      <c r="M46" s="51">
        <v>258</v>
      </c>
      <c r="N46" s="198">
        <v>143</v>
      </c>
      <c r="O46" s="200">
        <v>287</v>
      </c>
      <c r="P46" s="232">
        <v>168</v>
      </c>
      <c r="Q46" s="51">
        <v>46</v>
      </c>
      <c r="R46" s="51">
        <v>84</v>
      </c>
      <c r="S46" s="55">
        <v>92</v>
      </c>
      <c r="T46" s="198">
        <v>436</v>
      </c>
      <c r="U46" s="171">
        <v>427</v>
      </c>
      <c r="V46" s="198">
        <v>135</v>
      </c>
      <c r="W46" s="51">
        <v>118</v>
      </c>
      <c r="X46" s="51">
        <v>81</v>
      </c>
      <c r="Y46" s="233">
        <f t="shared" si="0"/>
        <v>3361</v>
      </c>
    </row>
    <row r="47" spans="1:25" s="87" customFormat="1">
      <c r="A47" s="260" t="s">
        <v>62</v>
      </c>
      <c r="B47" s="82" t="s">
        <v>63</v>
      </c>
      <c r="C47" s="83">
        <v>5261</v>
      </c>
      <c r="D47" s="84">
        <v>4034</v>
      </c>
      <c r="E47" s="84">
        <v>10487</v>
      </c>
      <c r="F47" s="84">
        <v>10305</v>
      </c>
      <c r="G47" s="84">
        <v>612</v>
      </c>
      <c r="H47" s="195">
        <v>2719</v>
      </c>
      <c r="I47" s="84">
        <v>6844</v>
      </c>
      <c r="J47" s="85">
        <v>17603</v>
      </c>
      <c r="K47" s="234">
        <v>14039</v>
      </c>
      <c r="L47" s="84">
        <v>2803</v>
      </c>
      <c r="M47" s="84">
        <v>2168</v>
      </c>
      <c r="N47" s="195">
        <v>5926</v>
      </c>
      <c r="O47" s="84">
        <v>6338</v>
      </c>
      <c r="P47" s="84">
        <v>3065</v>
      </c>
      <c r="Q47" s="84">
        <v>2575</v>
      </c>
      <c r="R47" s="84">
        <v>1744</v>
      </c>
      <c r="S47" s="84">
        <v>7813</v>
      </c>
      <c r="T47" s="195">
        <v>8763</v>
      </c>
      <c r="U47" s="84">
        <v>8763</v>
      </c>
      <c r="V47" s="195">
        <v>5611</v>
      </c>
      <c r="W47" s="84">
        <v>4278</v>
      </c>
      <c r="X47" s="84">
        <v>3049</v>
      </c>
      <c r="Y47" s="235">
        <f t="shared" si="0"/>
        <v>88148</v>
      </c>
    </row>
    <row r="48" spans="1:25">
      <c r="A48" s="261"/>
      <c r="B48" s="88" t="s">
        <v>64</v>
      </c>
      <c r="C48" s="89">
        <v>4836</v>
      </c>
      <c r="D48" s="90">
        <v>3680</v>
      </c>
      <c r="E48" s="90">
        <v>9798</v>
      </c>
      <c r="F48" s="90">
        <v>9634</v>
      </c>
      <c r="G48" s="90">
        <v>520</v>
      </c>
      <c r="H48" s="188">
        <v>2111</v>
      </c>
      <c r="I48" s="90">
        <v>6737</v>
      </c>
      <c r="J48" s="91">
        <v>11982</v>
      </c>
      <c r="K48" s="236">
        <v>9424</v>
      </c>
      <c r="L48" s="90">
        <v>2649</v>
      </c>
      <c r="M48" s="90">
        <v>2051</v>
      </c>
      <c r="N48" s="188">
        <v>3383</v>
      </c>
      <c r="O48" s="90">
        <v>5398</v>
      </c>
      <c r="P48" s="90">
        <v>2991</v>
      </c>
      <c r="Q48" s="90">
        <v>2109</v>
      </c>
      <c r="R48" s="90">
        <v>1727</v>
      </c>
      <c r="S48" s="90">
        <v>7573</v>
      </c>
      <c r="T48" s="188">
        <v>7850</v>
      </c>
      <c r="U48" s="90">
        <v>7585</v>
      </c>
      <c r="V48" s="188">
        <v>4851</v>
      </c>
      <c r="W48" s="90">
        <v>3766</v>
      </c>
      <c r="X48" s="90">
        <v>2730</v>
      </c>
      <c r="Y48" s="222">
        <f t="shared" si="0"/>
        <v>74254</v>
      </c>
    </row>
    <row r="49" spans="1:26" ht="19.8">
      <c r="A49" s="261"/>
      <c r="B49" s="88" t="s">
        <v>65</v>
      </c>
      <c r="C49" s="89">
        <v>425</v>
      </c>
      <c r="D49" s="90">
        <v>354</v>
      </c>
      <c r="E49" s="90">
        <v>689</v>
      </c>
      <c r="F49" s="90">
        <v>671</v>
      </c>
      <c r="G49" s="90">
        <v>92</v>
      </c>
      <c r="H49" s="188">
        <v>608</v>
      </c>
      <c r="I49" s="90">
        <v>107</v>
      </c>
      <c r="J49" s="91">
        <v>5621</v>
      </c>
      <c r="K49" s="236">
        <v>4615</v>
      </c>
      <c r="L49" s="90">
        <v>154</v>
      </c>
      <c r="M49" s="90">
        <v>117</v>
      </c>
      <c r="N49" s="188">
        <v>2543</v>
      </c>
      <c r="O49" s="90">
        <v>940</v>
      </c>
      <c r="P49" s="90">
        <v>74</v>
      </c>
      <c r="Q49" s="90">
        <v>466</v>
      </c>
      <c r="R49" s="90">
        <v>17</v>
      </c>
      <c r="S49" s="90">
        <v>240</v>
      </c>
      <c r="T49" s="188">
        <v>913</v>
      </c>
      <c r="U49" s="90">
        <v>863</v>
      </c>
      <c r="V49" s="188">
        <v>760</v>
      </c>
      <c r="W49" s="90">
        <v>512</v>
      </c>
      <c r="X49" s="90">
        <v>319</v>
      </c>
      <c r="Y49" s="222">
        <f t="shared" si="0"/>
        <v>13894</v>
      </c>
    </row>
    <row r="50" spans="1:26">
      <c r="A50" s="261"/>
      <c r="B50" s="88" t="s">
        <v>66</v>
      </c>
      <c r="C50" s="89">
        <v>153</v>
      </c>
      <c r="D50" s="90">
        <v>119</v>
      </c>
      <c r="E50" s="90">
        <v>210</v>
      </c>
      <c r="F50" s="90">
        <v>203</v>
      </c>
      <c r="G50" s="90">
        <v>0</v>
      </c>
      <c r="H50" s="188">
        <v>84</v>
      </c>
      <c r="I50" s="90">
        <v>85</v>
      </c>
      <c r="J50" s="91">
        <v>1114</v>
      </c>
      <c r="K50" s="236">
        <v>809</v>
      </c>
      <c r="L50" s="90">
        <v>138</v>
      </c>
      <c r="M50" s="90">
        <v>111</v>
      </c>
      <c r="N50" s="188">
        <v>555</v>
      </c>
      <c r="O50" s="90">
        <v>38</v>
      </c>
      <c r="P50" s="90">
        <v>0</v>
      </c>
      <c r="Q50" s="90">
        <v>190</v>
      </c>
      <c r="R50" s="90">
        <v>0</v>
      </c>
      <c r="S50" s="90">
        <v>0</v>
      </c>
      <c r="T50" s="188">
        <v>400</v>
      </c>
      <c r="U50" s="90">
        <v>400</v>
      </c>
      <c r="V50" s="188">
        <v>257</v>
      </c>
      <c r="W50" s="90">
        <v>149</v>
      </c>
      <c r="X50" s="90">
        <v>123</v>
      </c>
      <c r="Y50" s="222">
        <f t="shared" si="0"/>
        <v>3347</v>
      </c>
    </row>
    <row r="51" spans="1:26" s="27" customFormat="1" ht="21">
      <c r="A51" s="261"/>
      <c r="B51" s="92" t="s">
        <v>67</v>
      </c>
      <c r="C51" s="226">
        <f>SUM(C52:C54)</f>
        <v>14987</v>
      </c>
      <c r="D51" s="237">
        <f t="shared" ref="D51:W51" si="6">SUM(D52:D54)</f>
        <v>10736</v>
      </c>
      <c r="E51" s="237">
        <f t="shared" si="6"/>
        <v>33526</v>
      </c>
      <c r="F51" s="237">
        <v>32994</v>
      </c>
      <c r="G51" s="237">
        <f t="shared" si="6"/>
        <v>3180</v>
      </c>
      <c r="H51" s="237">
        <v>5070</v>
      </c>
      <c r="I51" s="237">
        <f t="shared" si="6"/>
        <v>17722</v>
      </c>
      <c r="J51" s="237">
        <f t="shared" si="6"/>
        <v>29433</v>
      </c>
      <c r="K51" s="237">
        <f t="shared" si="6"/>
        <v>21538</v>
      </c>
      <c r="L51" s="237">
        <f t="shared" si="6"/>
        <v>11647</v>
      </c>
      <c r="M51" s="237">
        <f t="shared" si="6"/>
        <v>9399</v>
      </c>
      <c r="N51" s="237">
        <f t="shared" si="6"/>
        <v>8080</v>
      </c>
      <c r="O51" s="237">
        <v>13829</v>
      </c>
      <c r="P51" s="237">
        <v>7507</v>
      </c>
      <c r="Q51" s="237">
        <f t="shared" si="6"/>
        <v>4173</v>
      </c>
      <c r="R51" s="237">
        <f t="shared" si="6"/>
        <v>4305</v>
      </c>
      <c r="S51" s="237">
        <f t="shared" si="6"/>
        <v>25962</v>
      </c>
      <c r="T51" s="237">
        <f t="shared" si="6"/>
        <v>22681</v>
      </c>
      <c r="U51" s="237">
        <v>21763</v>
      </c>
      <c r="V51" s="237">
        <f t="shared" si="6"/>
        <v>10854</v>
      </c>
      <c r="W51" s="237">
        <f t="shared" si="6"/>
        <v>8537</v>
      </c>
      <c r="X51" s="237">
        <v>3399</v>
      </c>
      <c r="Y51" s="238">
        <f t="shared" si="0"/>
        <v>208848</v>
      </c>
    </row>
    <row r="52" spans="1:26" s="36" customFormat="1">
      <c r="A52" s="261"/>
      <c r="B52" s="93" t="s">
        <v>68</v>
      </c>
      <c r="C52" s="29">
        <v>10470</v>
      </c>
      <c r="D52" s="205">
        <v>7555</v>
      </c>
      <c r="E52" s="31">
        <v>20689</v>
      </c>
      <c r="F52" s="31">
        <v>20285</v>
      </c>
      <c r="G52" s="31">
        <v>2490</v>
      </c>
      <c r="H52" s="188">
        <v>3236</v>
      </c>
      <c r="I52" s="189">
        <v>10327</v>
      </c>
      <c r="J52" s="31">
        <v>16617</v>
      </c>
      <c r="K52" s="31">
        <v>12085</v>
      </c>
      <c r="L52" s="31">
        <v>8734</v>
      </c>
      <c r="M52" s="31">
        <v>6885</v>
      </c>
      <c r="N52" s="188">
        <v>5004</v>
      </c>
      <c r="O52" s="98">
        <v>9498</v>
      </c>
      <c r="P52" s="31">
        <v>5540</v>
      </c>
      <c r="Q52" s="188">
        <v>2322</v>
      </c>
      <c r="R52" s="31">
        <v>2011</v>
      </c>
      <c r="S52" s="45">
        <v>18794</v>
      </c>
      <c r="T52" s="188">
        <v>14715</v>
      </c>
      <c r="U52" s="66">
        <v>13986</v>
      </c>
      <c r="V52" s="188">
        <v>7685</v>
      </c>
      <c r="W52" s="31">
        <v>6326</v>
      </c>
      <c r="X52" s="31">
        <v>2433</v>
      </c>
      <c r="Y52" s="222">
        <f t="shared" si="0"/>
        <v>135025</v>
      </c>
      <c r="Z52" s="94"/>
    </row>
    <row r="53" spans="1:26" s="36" customFormat="1">
      <c r="A53" s="261"/>
      <c r="B53" s="93" t="s">
        <v>69</v>
      </c>
      <c r="C53" s="29">
        <v>3865</v>
      </c>
      <c r="D53" s="205">
        <v>2685</v>
      </c>
      <c r="E53" s="31">
        <v>11176</v>
      </c>
      <c r="F53" s="31">
        <v>11068</v>
      </c>
      <c r="G53" s="31">
        <v>566</v>
      </c>
      <c r="H53" s="188">
        <v>1022</v>
      </c>
      <c r="I53" s="189">
        <v>5827</v>
      </c>
      <c r="J53" s="31">
        <v>9007</v>
      </c>
      <c r="K53" s="31">
        <v>6224</v>
      </c>
      <c r="L53" s="31">
        <v>2481</v>
      </c>
      <c r="M53" s="31">
        <v>2082</v>
      </c>
      <c r="N53" s="188">
        <v>2343</v>
      </c>
      <c r="O53" s="98">
        <v>2991</v>
      </c>
      <c r="P53" s="31">
        <v>1151</v>
      </c>
      <c r="Q53" s="188">
        <v>1469</v>
      </c>
      <c r="R53" s="31">
        <v>1683</v>
      </c>
      <c r="S53" s="45">
        <v>5830</v>
      </c>
      <c r="T53" s="188">
        <v>6458</v>
      </c>
      <c r="U53" s="66">
        <v>6280</v>
      </c>
      <c r="V53" s="188">
        <v>2350</v>
      </c>
      <c r="W53" s="31">
        <v>1692</v>
      </c>
      <c r="X53" s="31">
        <v>868</v>
      </c>
      <c r="Y53" s="222">
        <f t="shared" si="0"/>
        <v>57936</v>
      </c>
      <c r="Z53" s="94"/>
    </row>
    <row r="54" spans="1:26" s="36" customFormat="1">
      <c r="A54" s="261"/>
      <c r="B54" s="93" t="s">
        <v>70</v>
      </c>
      <c r="C54" s="29">
        <v>652</v>
      </c>
      <c r="D54" s="205">
        <v>496</v>
      </c>
      <c r="E54" s="31">
        <v>1661</v>
      </c>
      <c r="F54" s="31">
        <v>1641</v>
      </c>
      <c r="G54" s="31">
        <v>124</v>
      </c>
      <c r="H54" s="188">
        <v>812</v>
      </c>
      <c r="I54" s="189">
        <v>1568</v>
      </c>
      <c r="J54" s="31">
        <v>3809</v>
      </c>
      <c r="K54" s="31">
        <v>3229</v>
      </c>
      <c r="L54" s="31">
        <v>432</v>
      </c>
      <c r="M54" s="31">
        <v>432</v>
      </c>
      <c r="N54" s="188">
        <v>733</v>
      </c>
      <c r="O54" s="98">
        <v>1340</v>
      </c>
      <c r="P54" s="31">
        <v>816</v>
      </c>
      <c r="Q54" s="188">
        <v>382</v>
      </c>
      <c r="R54" s="31">
        <v>611</v>
      </c>
      <c r="S54" s="45">
        <v>1338</v>
      </c>
      <c r="T54" s="188">
        <v>1508</v>
      </c>
      <c r="U54" s="66">
        <v>1497</v>
      </c>
      <c r="V54" s="188">
        <v>819</v>
      </c>
      <c r="W54" s="31">
        <v>519</v>
      </c>
      <c r="X54" s="31">
        <v>98</v>
      </c>
      <c r="Y54" s="222">
        <f t="shared" si="0"/>
        <v>15887</v>
      </c>
      <c r="Z54" s="94"/>
    </row>
    <row r="55" spans="1:26" s="36" customFormat="1">
      <c r="A55" s="261"/>
      <c r="B55" s="69" t="s">
        <v>71</v>
      </c>
      <c r="C55" s="29">
        <v>139</v>
      </c>
      <c r="D55" s="205">
        <v>55</v>
      </c>
      <c r="E55" s="31">
        <v>458</v>
      </c>
      <c r="F55" s="31">
        <v>447</v>
      </c>
      <c r="G55" s="31">
        <v>35</v>
      </c>
      <c r="H55" s="188">
        <v>31</v>
      </c>
      <c r="I55" s="189">
        <v>8</v>
      </c>
      <c r="J55" s="31">
        <v>1587</v>
      </c>
      <c r="K55" s="31">
        <v>1350</v>
      </c>
      <c r="L55" s="31">
        <v>150</v>
      </c>
      <c r="M55" s="31">
        <v>137</v>
      </c>
      <c r="N55" s="188">
        <v>25</v>
      </c>
      <c r="O55" s="98">
        <v>741</v>
      </c>
      <c r="P55" s="31">
        <v>100</v>
      </c>
      <c r="Q55" s="188">
        <v>76</v>
      </c>
      <c r="R55" s="31">
        <v>16</v>
      </c>
      <c r="S55" s="45">
        <v>260</v>
      </c>
      <c r="T55" s="188">
        <v>0</v>
      </c>
      <c r="U55" s="66">
        <v>0</v>
      </c>
      <c r="V55" s="188">
        <v>242</v>
      </c>
      <c r="W55" s="31">
        <v>114</v>
      </c>
      <c r="X55" s="31">
        <v>3399</v>
      </c>
      <c r="Y55" s="222">
        <f t="shared" si="0"/>
        <v>7167</v>
      </c>
    </row>
    <row r="56" spans="1:26" s="36" customFormat="1">
      <c r="A56" s="261"/>
      <c r="B56" s="69" t="s">
        <v>72</v>
      </c>
      <c r="C56" s="29">
        <v>0</v>
      </c>
      <c r="D56" s="29">
        <v>0</v>
      </c>
      <c r="E56" s="29">
        <v>0</v>
      </c>
      <c r="F56" s="29">
        <v>0</v>
      </c>
      <c r="G56" s="31">
        <v>0</v>
      </c>
      <c r="H56" s="189">
        <v>0</v>
      </c>
      <c r="I56" s="189">
        <v>0</v>
      </c>
      <c r="J56" s="31">
        <v>25</v>
      </c>
      <c r="K56" s="31">
        <v>25</v>
      </c>
      <c r="L56" s="31">
        <v>0</v>
      </c>
      <c r="M56" s="31">
        <v>0</v>
      </c>
      <c r="N56" s="189">
        <v>0</v>
      </c>
      <c r="O56" s="98">
        <v>0</v>
      </c>
      <c r="P56" s="31">
        <v>0</v>
      </c>
      <c r="Q56" s="189">
        <v>0</v>
      </c>
      <c r="R56" s="31">
        <v>0</v>
      </c>
      <c r="S56" s="45">
        <v>0</v>
      </c>
      <c r="T56" s="188">
        <v>0</v>
      </c>
      <c r="U56" s="66">
        <v>0</v>
      </c>
      <c r="V56" s="189">
        <v>0</v>
      </c>
      <c r="W56" s="189">
        <v>0</v>
      </c>
      <c r="X56" s="31">
        <v>0</v>
      </c>
      <c r="Y56" s="222">
        <f t="shared" si="0"/>
        <v>25</v>
      </c>
    </row>
    <row r="57" spans="1:26" s="36" customFormat="1">
      <c r="A57" s="261"/>
      <c r="B57" s="93" t="s">
        <v>73</v>
      </c>
      <c r="C57" s="29">
        <v>0</v>
      </c>
      <c r="D57" s="29">
        <v>0</v>
      </c>
      <c r="E57" s="29">
        <v>0</v>
      </c>
      <c r="F57" s="29">
        <v>0</v>
      </c>
      <c r="G57" s="31">
        <v>0</v>
      </c>
      <c r="H57" s="189">
        <v>0</v>
      </c>
      <c r="I57" s="189">
        <v>0</v>
      </c>
      <c r="J57" s="31">
        <v>17</v>
      </c>
      <c r="K57" s="31">
        <v>17</v>
      </c>
      <c r="L57" s="31">
        <v>0</v>
      </c>
      <c r="M57" s="31">
        <v>0</v>
      </c>
      <c r="N57" s="189">
        <v>0</v>
      </c>
      <c r="O57" s="98">
        <v>0</v>
      </c>
      <c r="P57" s="31">
        <v>0</v>
      </c>
      <c r="Q57" s="189">
        <v>0</v>
      </c>
      <c r="R57" s="31">
        <v>0</v>
      </c>
      <c r="S57" s="45">
        <v>0</v>
      </c>
      <c r="T57" s="188">
        <v>0</v>
      </c>
      <c r="U57" s="66">
        <v>0</v>
      </c>
      <c r="V57" s="189">
        <v>0</v>
      </c>
      <c r="W57" s="189">
        <v>0</v>
      </c>
      <c r="X57" s="31">
        <v>0</v>
      </c>
      <c r="Y57" s="222">
        <f t="shared" si="0"/>
        <v>17</v>
      </c>
    </row>
    <row r="58" spans="1:26" s="36" customFormat="1">
      <c r="A58" s="261"/>
      <c r="B58" s="93" t="s">
        <v>74</v>
      </c>
      <c r="C58" s="29">
        <v>0</v>
      </c>
      <c r="D58" s="29">
        <v>0</v>
      </c>
      <c r="E58" s="29">
        <v>0</v>
      </c>
      <c r="F58" s="29">
        <v>0</v>
      </c>
      <c r="G58" s="31">
        <v>0</v>
      </c>
      <c r="H58" s="189">
        <v>0</v>
      </c>
      <c r="I58" s="189">
        <v>0</v>
      </c>
      <c r="J58" s="31">
        <v>8</v>
      </c>
      <c r="K58" s="31">
        <v>8</v>
      </c>
      <c r="L58" s="31">
        <v>0</v>
      </c>
      <c r="M58" s="31">
        <v>0</v>
      </c>
      <c r="N58" s="189">
        <v>0</v>
      </c>
      <c r="O58" s="98">
        <v>0</v>
      </c>
      <c r="P58" s="31">
        <v>0</v>
      </c>
      <c r="Q58" s="189">
        <v>0</v>
      </c>
      <c r="R58" s="31">
        <v>0</v>
      </c>
      <c r="S58" s="45">
        <v>0</v>
      </c>
      <c r="T58" s="188">
        <v>0</v>
      </c>
      <c r="U58" s="66">
        <v>0</v>
      </c>
      <c r="V58" s="189">
        <v>0</v>
      </c>
      <c r="W58" s="189">
        <v>0</v>
      </c>
      <c r="X58" s="31">
        <v>0</v>
      </c>
      <c r="Y58" s="222">
        <f t="shared" si="0"/>
        <v>8</v>
      </c>
    </row>
    <row r="59" spans="1:26" s="36" customFormat="1">
      <c r="A59" s="261"/>
      <c r="B59" s="69" t="s">
        <v>75</v>
      </c>
      <c r="C59" s="201">
        <v>999</v>
      </c>
      <c r="D59" s="66">
        <v>793</v>
      </c>
      <c r="E59" s="66">
        <v>1010</v>
      </c>
      <c r="F59" s="66">
        <v>965</v>
      </c>
      <c r="G59" s="31">
        <v>0</v>
      </c>
      <c r="H59" s="189">
        <v>496</v>
      </c>
      <c r="I59" s="197">
        <v>287</v>
      </c>
      <c r="J59" s="202">
        <v>11317</v>
      </c>
      <c r="K59" s="66">
        <v>10376</v>
      </c>
      <c r="L59" s="190">
        <v>97</v>
      </c>
      <c r="M59" s="66">
        <v>97</v>
      </c>
      <c r="N59" s="189">
        <v>155</v>
      </c>
      <c r="O59" s="190">
        <v>2001</v>
      </c>
      <c r="P59" s="66">
        <v>786</v>
      </c>
      <c r="Q59" s="189">
        <v>1013</v>
      </c>
      <c r="R59" s="31">
        <v>43</v>
      </c>
      <c r="S59" s="203">
        <v>874</v>
      </c>
      <c r="T59" s="189">
        <v>201</v>
      </c>
      <c r="U59" s="66">
        <v>201</v>
      </c>
      <c r="V59" s="189">
        <v>259</v>
      </c>
      <c r="W59" s="66">
        <v>211</v>
      </c>
      <c r="X59" s="189">
        <v>3</v>
      </c>
      <c r="Y59" s="222">
        <f t="shared" si="0"/>
        <v>18755</v>
      </c>
    </row>
    <row r="60" spans="1:26" s="36" customFormat="1">
      <c r="A60" s="261"/>
      <c r="B60" s="93" t="s">
        <v>76</v>
      </c>
      <c r="C60" s="201">
        <v>873</v>
      </c>
      <c r="D60" s="205">
        <v>710</v>
      </c>
      <c r="E60" s="66">
        <v>673</v>
      </c>
      <c r="F60" s="66">
        <v>635</v>
      </c>
      <c r="G60" s="31">
        <v>0</v>
      </c>
      <c r="H60" s="189">
        <v>292</v>
      </c>
      <c r="I60" s="204">
        <v>283</v>
      </c>
      <c r="J60" s="31">
        <v>6794</v>
      </c>
      <c r="K60" s="31">
        <v>6087</v>
      </c>
      <c r="L60" s="190">
        <v>76</v>
      </c>
      <c r="M60" s="66">
        <v>76</v>
      </c>
      <c r="N60" s="189">
        <v>0</v>
      </c>
      <c r="O60" s="190">
        <v>1597</v>
      </c>
      <c r="P60" s="205">
        <v>756</v>
      </c>
      <c r="Q60" s="189">
        <v>536</v>
      </c>
      <c r="R60" s="31">
        <v>10</v>
      </c>
      <c r="S60" s="203">
        <v>874</v>
      </c>
      <c r="T60" s="189">
        <v>46</v>
      </c>
      <c r="U60" s="205">
        <v>46</v>
      </c>
      <c r="V60" s="189">
        <v>180</v>
      </c>
      <c r="W60" s="66">
        <v>139</v>
      </c>
      <c r="X60" s="31">
        <v>0</v>
      </c>
      <c r="Y60" s="222">
        <f t="shared" si="0"/>
        <v>12234</v>
      </c>
    </row>
    <row r="61" spans="1:26" s="36" customFormat="1">
      <c r="A61" s="261"/>
      <c r="B61" s="93" t="s">
        <v>77</v>
      </c>
      <c r="C61" s="201">
        <v>126</v>
      </c>
      <c r="D61" s="205">
        <v>83</v>
      </c>
      <c r="E61" s="66">
        <v>337</v>
      </c>
      <c r="F61" s="66">
        <v>330</v>
      </c>
      <c r="G61" s="31">
        <v>0</v>
      </c>
      <c r="H61" s="189">
        <v>204</v>
      </c>
      <c r="I61" s="204">
        <v>4</v>
      </c>
      <c r="J61" s="31">
        <v>4523</v>
      </c>
      <c r="K61" s="31">
        <v>4289</v>
      </c>
      <c r="L61" s="190">
        <v>21</v>
      </c>
      <c r="M61" s="66">
        <v>21</v>
      </c>
      <c r="N61" s="189">
        <v>155</v>
      </c>
      <c r="O61" s="190">
        <v>404</v>
      </c>
      <c r="P61" s="205">
        <v>30</v>
      </c>
      <c r="Q61" s="189">
        <v>477</v>
      </c>
      <c r="R61" s="31">
        <v>33</v>
      </c>
      <c r="S61" s="203">
        <v>0</v>
      </c>
      <c r="T61" s="189">
        <v>155</v>
      </c>
      <c r="U61" s="205">
        <v>155</v>
      </c>
      <c r="V61" s="189">
        <v>79</v>
      </c>
      <c r="W61" s="66">
        <v>72</v>
      </c>
      <c r="X61" s="31">
        <v>3</v>
      </c>
      <c r="Y61" s="222">
        <f t="shared" si="0"/>
        <v>6521</v>
      </c>
    </row>
    <row r="62" spans="1:26" s="36" customFormat="1">
      <c r="A62" s="261"/>
      <c r="B62" s="69" t="s">
        <v>78</v>
      </c>
      <c r="C62" s="95">
        <v>0</v>
      </c>
      <c r="D62" s="95">
        <v>0</v>
      </c>
      <c r="E62" s="96">
        <v>48</v>
      </c>
      <c r="F62" s="96">
        <v>48</v>
      </c>
      <c r="G62" s="31">
        <v>0</v>
      </c>
      <c r="H62" s="189">
        <v>0</v>
      </c>
      <c r="I62" s="96">
        <v>277</v>
      </c>
      <c r="J62" s="96">
        <v>1530</v>
      </c>
      <c r="K62" s="239">
        <v>1530</v>
      </c>
      <c r="L62" s="96">
        <v>0</v>
      </c>
      <c r="M62" s="96">
        <v>0</v>
      </c>
      <c r="N62" s="189">
        <v>0</v>
      </c>
      <c r="O62" s="96">
        <v>109</v>
      </c>
      <c r="P62" s="96">
        <v>31</v>
      </c>
      <c r="Q62" s="189">
        <v>0</v>
      </c>
      <c r="R62" s="240">
        <v>0</v>
      </c>
      <c r="S62" s="97">
        <v>0</v>
      </c>
      <c r="T62" s="189">
        <v>294</v>
      </c>
      <c r="U62" s="189">
        <v>294</v>
      </c>
      <c r="V62" s="189">
        <v>0</v>
      </c>
      <c r="W62" s="239">
        <v>0</v>
      </c>
      <c r="X62" s="31">
        <v>0</v>
      </c>
      <c r="Y62" s="222">
        <f t="shared" si="0"/>
        <v>2258</v>
      </c>
    </row>
    <row r="63" spans="1:26" s="36" customFormat="1">
      <c r="A63" s="261"/>
      <c r="B63" s="93" t="s">
        <v>76</v>
      </c>
      <c r="C63" s="95">
        <v>0</v>
      </c>
      <c r="D63" s="95">
        <v>0</v>
      </c>
      <c r="E63" s="98">
        <v>48</v>
      </c>
      <c r="F63" s="98">
        <v>48</v>
      </c>
      <c r="G63" s="31">
        <v>0</v>
      </c>
      <c r="H63" s="189">
        <v>0</v>
      </c>
      <c r="I63" s="96">
        <v>277</v>
      </c>
      <c r="J63" s="98">
        <v>1527</v>
      </c>
      <c r="K63" s="117">
        <v>1527</v>
      </c>
      <c r="L63" s="96">
        <v>0</v>
      </c>
      <c r="M63" s="96">
        <v>0</v>
      </c>
      <c r="N63" s="189">
        <v>0</v>
      </c>
      <c r="O63" s="96">
        <v>109</v>
      </c>
      <c r="P63" s="98">
        <v>31</v>
      </c>
      <c r="Q63" s="189">
        <v>0</v>
      </c>
      <c r="R63" s="240">
        <v>0</v>
      </c>
      <c r="S63" s="97">
        <v>0</v>
      </c>
      <c r="T63" s="189">
        <v>294</v>
      </c>
      <c r="U63" s="189">
        <v>294</v>
      </c>
      <c r="V63" s="189">
        <v>0</v>
      </c>
      <c r="W63" s="239">
        <v>0</v>
      </c>
      <c r="X63" s="98">
        <v>0</v>
      </c>
      <c r="Y63" s="222">
        <f t="shared" si="0"/>
        <v>2255</v>
      </c>
    </row>
    <row r="64" spans="1:26" s="36" customFormat="1">
      <c r="A64" s="261"/>
      <c r="B64" s="93" t="s">
        <v>77</v>
      </c>
      <c r="C64" s="95">
        <v>0</v>
      </c>
      <c r="D64" s="95">
        <v>0</v>
      </c>
      <c r="E64" s="98">
        <v>0</v>
      </c>
      <c r="F64" s="98">
        <v>0</v>
      </c>
      <c r="G64" s="31">
        <v>0</v>
      </c>
      <c r="H64" s="189">
        <v>0</v>
      </c>
      <c r="I64" s="98">
        <v>0</v>
      </c>
      <c r="J64" s="98">
        <v>3</v>
      </c>
      <c r="K64" s="117">
        <v>3</v>
      </c>
      <c r="L64" s="96">
        <v>0</v>
      </c>
      <c r="M64" s="96">
        <v>0</v>
      </c>
      <c r="N64" s="189">
        <v>0</v>
      </c>
      <c r="O64" s="98">
        <v>0</v>
      </c>
      <c r="P64" s="98">
        <v>0</v>
      </c>
      <c r="Q64" s="189">
        <v>0</v>
      </c>
      <c r="R64" s="240">
        <v>0</v>
      </c>
      <c r="S64" s="97">
        <v>0</v>
      </c>
      <c r="T64" s="189">
        <v>0</v>
      </c>
      <c r="U64" s="189">
        <v>0</v>
      </c>
      <c r="V64" s="189">
        <v>0</v>
      </c>
      <c r="W64" s="239">
        <v>0</v>
      </c>
      <c r="X64" s="98">
        <v>0</v>
      </c>
      <c r="Y64" s="222">
        <f t="shared" si="0"/>
        <v>3</v>
      </c>
    </row>
    <row r="65" spans="1:25" s="36" customFormat="1">
      <c r="A65" s="261"/>
      <c r="B65" s="99" t="s">
        <v>79</v>
      </c>
      <c r="C65" s="95">
        <v>0</v>
      </c>
      <c r="D65" s="95">
        <v>0</v>
      </c>
      <c r="E65" s="98">
        <v>48</v>
      </c>
      <c r="F65" s="98">
        <v>48</v>
      </c>
      <c r="G65" s="31">
        <v>0</v>
      </c>
      <c r="H65" s="189">
        <v>0</v>
      </c>
      <c r="I65" s="98">
        <v>192</v>
      </c>
      <c r="J65" s="98">
        <v>1530</v>
      </c>
      <c r="K65" s="117">
        <v>1530</v>
      </c>
      <c r="L65" s="96">
        <v>0</v>
      </c>
      <c r="M65" s="96">
        <v>0</v>
      </c>
      <c r="N65" s="189">
        <v>0</v>
      </c>
      <c r="O65" s="98">
        <v>109</v>
      </c>
      <c r="P65" s="98">
        <v>31</v>
      </c>
      <c r="Q65" s="189">
        <v>0</v>
      </c>
      <c r="R65" s="240">
        <v>0</v>
      </c>
      <c r="S65" s="97">
        <v>0</v>
      </c>
      <c r="T65" s="189">
        <v>294</v>
      </c>
      <c r="U65" s="189">
        <v>294</v>
      </c>
      <c r="V65" s="189">
        <v>0</v>
      </c>
      <c r="W65" s="239">
        <v>0</v>
      </c>
      <c r="X65" s="98">
        <v>0</v>
      </c>
      <c r="Y65" s="222">
        <f t="shared" si="0"/>
        <v>2173</v>
      </c>
    </row>
    <row r="66" spans="1:25" s="36" customFormat="1">
      <c r="A66" s="261"/>
      <c r="B66" s="93" t="s">
        <v>76</v>
      </c>
      <c r="C66" s="95">
        <v>0</v>
      </c>
      <c r="D66" s="95">
        <v>0</v>
      </c>
      <c r="E66" s="98">
        <v>48</v>
      </c>
      <c r="F66" s="98">
        <v>48</v>
      </c>
      <c r="G66" s="31">
        <v>0</v>
      </c>
      <c r="H66" s="189">
        <v>0</v>
      </c>
      <c r="I66" s="98">
        <v>192</v>
      </c>
      <c r="J66" s="98">
        <v>1527</v>
      </c>
      <c r="K66" s="117">
        <v>1527</v>
      </c>
      <c r="L66" s="96">
        <v>0</v>
      </c>
      <c r="M66" s="96">
        <v>0</v>
      </c>
      <c r="N66" s="189">
        <v>0</v>
      </c>
      <c r="O66" s="98">
        <v>109</v>
      </c>
      <c r="P66" s="98">
        <v>31</v>
      </c>
      <c r="Q66" s="189">
        <v>0</v>
      </c>
      <c r="R66" s="240">
        <v>0</v>
      </c>
      <c r="S66" s="97">
        <v>0</v>
      </c>
      <c r="T66" s="189">
        <v>294</v>
      </c>
      <c r="U66" s="189">
        <v>294</v>
      </c>
      <c r="V66" s="189">
        <v>0</v>
      </c>
      <c r="W66" s="239">
        <v>0</v>
      </c>
      <c r="X66" s="98">
        <v>0</v>
      </c>
      <c r="Y66" s="222">
        <f t="shared" si="0"/>
        <v>2170</v>
      </c>
    </row>
    <row r="67" spans="1:25" s="36" customFormat="1">
      <c r="A67" s="261"/>
      <c r="B67" s="93" t="s">
        <v>77</v>
      </c>
      <c r="C67" s="95">
        <v>0</v>
      </c>
      <c r="D67" s="95">
        <v>0</v>
      </c>
      <c r="E67" s="31">
        <v>0</v>
      </c>
      <c r="F67" s="31">
        <v>0</v>
      </c>
      <c r="G67" s="31">
        <v>0</v>
      </c>
      <c r="H67" s="189">
        <v>0</v>
      </c>
      <c r="I67" s="189">
        <v>0</v>
      </c>
      <c r="J67" s="31">
        <v>3</v>
      </c>
      <c r="K67" s="31">
        <v>3</v>
      </c>
      <c r="L67" s="96">
        <v>0</v>
      </c>
      <c r="M67" s="96">
        <v>0</v>
      </c>
      <c r="N67" s="189">
        <v>0</v>
      </c>
      <c r="O67" s="189">
        <v>0</v>
      </c>
      <c r="P67" s="189">
        <v>0</v>
      </c>
      <c r="Q67" s="189">
        <v>0</v>
      </c>
      <c r="R67" s="240">
        <v>0</v>
      </c>
      <c r="S67" s="97">
        <v>0</v>
      </c>
      <c r="T67" s="189">
        <v>0</v>
      </c>
      <c r="U67" s="189">
        <v>0</v>
      </c>
      <c r="V67" s="189">
        <v>0</v>
      </c>
      <c r="W67" s="239">
        <v>0</v>
      </c>
      <c r="X67" s="98">
        <v>0</v>
      </c>
      <c r="Y67" s="222">
        <f>SUM(C67:X67)-D67-F67-K67-P67-U67-W67-M67</f>
        <v>3</v>
      </c>
    </row>
    <row r="68" spans="1:25" s="36" customFormat="1">
      <c r="A68" s="261"/>
      <c r="B68" s="93" t="s">
        <v>80</v>
      </c>
      <c r="C68" s="95">
        <v>0</v>
      </c>
      <c r="D68" s="95">
        <v>0</v>
      </c>
      <c r="E68" s="31">
        <v>48</v>
      </c>
      <c r="F68" s="31">
        <v>48</v>
      </c>
      <c r="G68" s="31">
        <v>0</v>
      </c>
      <c r="H68" s="189">
        <v>0</v>
      </c>
      <c r="I68" s="196">
        <v>118</v>
      </c>
      <c r="J68" s="59">
        <v>36</v>
      </c>
      <c r="K68" s="59">
        <v>36</v>
      </c>
      <c r="L68" s="96">
        <v>0</v>
      </c>
      <c r="M68" s="96">
        <v>0</v>
      </c>
      <c r="N68" s="189">
        <v>0</v>
      </c>
      <c r="O68" s="189">
        <v>109</v>
      </c>
      <c r="P68" s="98">
        <v>31</v>
      </c>
      <c r="Q68" s="189">
        <v>0</v>
      </c>
      <c r="R68" s="240">
        <v>0</v>
      </c>
      <c r="S68" s="97">
        <v>0</v>
      </c>
      <c r="T68" s="189">
        <v>294</v>
      </c>
      <c r="U68" s="189">
        <v>294</v>
      </c>
      <c r="V68" s="189">
        <v>0</v>
      </c>
      <c r="W68" s="239">
        <v>0</v>
      </c>
      <c r="X68" s="98">
        <v>0</v>
      </c>
      <c r="Y68" s="222">
        <f t="shared" ref="Y68:Y99" si="7">SUM(C68:X68)-D68-F68-K68-P68-U68-W68-M68</f>
        <v>605</v>
      </c>
    </row>
    <row r="69" spans="1:25" s="36" customFormat="1">
      <c r="A69" s="261"/>
      <c r="B69" s="93" t="s">
        <v>81</v>
      </c>
      <c r="C69" s="95">
        <v>0</v>
      </c>
      <c r="D69" s="95">
        <v>0</v>
      </c>
      <c r="E69" s="31">
        <v>48</v>
      </c>
      <c r="F69" s="31">
        <v>48</v>
      </c>
      <c r="G69" s="31">
        <v>0</v>
      </c>
      <c r="H69" s="189">
        <v>0</v>
      </c>
      <c r="I69" s="196">
        <v>118</v>
      </c>
      <c r="J69" s="59">
        <v>33</v>
      </c>
      <c r="K69" s="59">
        <v>33</v>
      </c>
      <c r="L69" s="96">
        <v>0</v>
      </c>
      <c r="M69" s="96">
        <v>0</v>
      </c>
      <c r="N69" s="189">
        <v>0</v>
      </c>
      <c r="O69" s="189">
        <v>109</v>
      </c>
      <c r="P69" s="98">
        <v>31</v>
      </c>
      <c r="Q69" s="189">
        <v>0</v>
      </c>
      <c r="R69" s="240">
        <v>0</v>
      </c>
      <c r="S69" s="97">
        <v>0</v>
      </c>
      <c r="T69" s="189">
        <v>294</v>
      </c>
      <c r="U69" s="189">
        <v>294</v>
      </c>
      <c r="V69" s="189">
        <v>0</v>
      </c>
      <c r="W69" s="239">
        <v>0</v>
      </c>
      <c r="X69" s="98">
        <v>0</v>
      </c>
      <c r="Y69" s="222">
        <f t="shared" si="7"/>
        <v>602</v>
      </c>
    </row>
    <row r="70" spans="1:25" s="36" customFormat="1">
      <c r="A70" s="261"/>
      <c r="B70" s="93" t="s">
        <v>82</v>
      </c>
      <c r="C70" s="95">
        <v>0</v>
      </c>
      <c r="D70" s="95">
        <v>0</v>
      </c>
      <c r="E70" s="31">
        <v>0</v>
      </c>
      <c r="F70" s="31">
        <v>0</v>
      </c>
      <c r="G70" s="31">
        <v>0</v>
      </c>
      <c r="H70" s="189">
        <v>0</v>
      </c>
      <c r="I70" s="196">
        <v>0</v>
      </c>
      <c r="J70" s="59">
        <v>3</v>
      </c>
      <c r="K70" s="59">
        <v>3</v>
      </c>
      <c r="L70" s="96">
        <v>0</v>
      </c>
      <c r="M70" s="96">
        <v>0</v>
      </c>
      <c r="N70" s="189">
        <v>0</v>
      </c>
      <c r="O70" s="189">
        <v>0</v>
      </c>
      <c r="P70" s="189">
        <v>0</v>
      </c>
      <c r="Q70" s="189">
        <v>0</v>
      </c>
      <c r="R70" s="240">
        <v>0</v>
      </c>
      <c r="S70" s="97">
        <v>0</v>
      </c>
      <c r="T70" s="189">
        <v>0</v>
      </c>
      <c r="U70" s="189">
        <v>0</v>
      </c>
      <c r="V70" s="189">
        <v>0</v>
      </c>
      <c r="W70" s="239">
        <v>0</v>
      </c>
      <c r="X70" s="98">
        <v>0</v>
      </c>
      <c r="Y70" s="222">
        <f t="shared" si="7"/>
        <v>3</v>
      </c>
    </row>
    <row r="71" spans="1:25" s="36" customFormat="1">
      <c r="A71" s="261"/>
      <c r="B71" s="69" t="s">
        <v>83</v>
      </c>
      <c r="C71" s="29">
        <v>337</v>
      </c>
      <c r="D71" s="96">
        <v>258</v>
      </c>
      <c r="E71" s="31">
        <v>302</v>
      </c>
      <c r="F71" s="31">
        <v>297</v>
      </c>
      <c r="G71" s="31">
        <v>34</v>
      </c>
      <c r="H71" s="189">
        <v>17</v>
      </c>
      <c r="I71" s="189">
        <v>3257</v>
      </c>
      <c r="J71" s="31">
        <v>3879</v>
      </c>
      <c r="K71" s="31">
        <v>2850</v>
      </c>
      <c r="L71" s="31">
        <v>241</v>
      </c>
      <c r="M71" s="31">
        <v>210</v>
      </c>
      <c r="N71" s="189">
        <v>312</v>
      </c>
      <c r="O71" s="190">
        <v>462</v>
      </c>
      <c r="P71" s="96">
        <v>200</v>
      </c>
      <c r="Q71" s="189">
        <v>46</v>
      </c>
      <c r="R71" s="31">
        <v>21</v>
      </c>
      <c r="S71" s="100">
        <v>1846</v>
      </c>
      <c r="T71" s="189">
        <v>685</v>
      </c>
      <c r="U71" s="189">
        <v>685</v>
      </c>
      <c r="V71" s="189">
        <v>387</v>
      </c>
      <c r="W71" s="101">
        <v>331</v>
      </c>
      <c r="X71" s="101">
        <v>94</v>
      </c>
      <c r="Y71" s="222">
        <f t="shared" si="7"/>
        <v>11920</v>
      </c>
    </row>
    <row r="72" spans="1:25" s="36" customFormat="1" ht="13.8" thickBot="1">
      <c r="A72" s="262"/>
      <c r="B72" s="102" t="s">
        <v>84</v>
      </c>
      <c r="C72" s="49">
        <v>153</v>
      </c>
      <c r="D72" s="241">
        <v>119</v>
      </c>
      <c r="E72" s="51">
        <v>32</v>
      </c>
      <c r="F72" s="51">
        <v>32</v>
      </c>
      <c r="G72" s="51">
        <v>0</v>
      </c>
      <c r="H72" s="199">
        <v>8</v>
      </c>
      <c r="I72" s="199">
        <v>157</v>
      </c>
      <c r="J72" s="51">
        <v>414</v>
      </c>
      <c r="K72" s="51">
        <v>172</v>
      </c>
      <c r="L72" s="51">
        <v>74</v>
      </c>
      <c r="M72" s="51">
        <v>63</v>
      </c>
      <c r="N72" s="199">
        <v>200</v>
      </c>
      <c r="O72" s="206">
        <v>200</v>
      </c>
      <c r="P72" s="241">
        <v>40</v>
      </c>
      <c r="Q72" s="199">
        <v>12</v>
      </c>
      <c r="R72" s="51">
        <v>0</v>
      </c>
      <c r="S72" s="55">
        <v>0</v>
      </c>
      <c r="T72" s="199">
        <v>181</v>
      </c>
      <c r="U72" s="199">
        <v>181</v>
      </c>
      <c r="V72" s="199">
        <v>36</v>
      </c>
      <c r="W72" s="51">
        <v>21</v>
      </c>
      <c r="X72" s="51">
        <v>44</v>
      </c>
      <c r="Y72" s="223">
        <f t="shared" si="7"/>
        <v>1511</v>
      </c>
    </row>
    <row r="73" spans="1:25" s="36" customFormat="1">
      <c r="A73" s="263" t="s">
        <v>85</v>
      </c>
      <c r="B73" s="103" t="s">
        <v>86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224">
        <f t="shared" si="7"/>
        <v>0</v>
      </c>
    </row>
    <row r="74" spans="1:25" s="36" customFormat="1">
      <c r="A74" s="264"/>
      <c r="B74" s="28" t="s">
        <v>87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22">
        <f t="shared" si="7"/>
        <v>0</v>
      </c>
    </row>
    <row r="75" spans="1:25" s="36" customFormat="1" ht="13.8" thickBot="1">
      <c r="A75" s="265"/>
      <c r="B75" s="104" t="s">
        <v>88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242">
        <f t="shared" si="7"/>
        <v>0</v>
      </c>
    </row>
    <row r="76" spans="1:25" s="36" customFormat="1">
      <c r="A76" s="260" t="s">
        <v>89</v>
      </c>
      <c r="B76" s="106" t="s">
        <v>90</v>
      </c>
      <c r="C76" s="107">
        <v>21869</v>
      </c>
      <c r="D76" s="243">
        <v>13910</v>
      </c>
      <c r="E76" s="71">
        <v>30487</v>
      </c>
      <c r="F76" s="71">
        <v>30126</v>
      </c>
      <c r="G76" s="71">
        <v>11051</v>
      </c>
      <c r="H76" s="207">
        <v>15452</v>
      </c>
      <c r="I76" s="207">
        <v>22500</v>
      </c>
      <c r="J76" s="71">
        <v>28271</v>
      </c>
      <c r="K76" s="71">
        <v>21136</v>
      </c>
      <c r="L76" s="71">
        <v>26051</v>
      </c>
      <c r="M76" s="71">
        <v>22014</v>
      </c>
      <c r="N76" s="207">
        <v>9200</v>
      </c>
      <c r="O76" s="108">
        <v>77468</v>
      </c>
      <c r="P76" s="243">
        <v>48575</v>
      </c>
      <c r="Q76" s="207">
        <v>7632</v>
      </c>
      <c r="R76" s="71">
        <v>1128</v>
      </c>
      <c r="S76" s="72">
        <v>16000</v>
      </c>
      <c r="T76" s="221">
        <v>43764</v>
      </c>
      <c r="U76" s="244">
        <v>40840</v>
      </c>
      <c r="V76" s="207">
        <v>14858</v>
      </c>
      <c r="W76" s="71">
        <v>10550</v>
      </c>
      <c r="X76" s="71">
        <v>11500</v>
      </c>
      <c r="Y76" s="225">
        <f t="shared" si="7"/>
        <v>337231</v>
      </c>
    </row>
    <row r="77" spans="1:25" s="36" customFormat="1">
      <c r="A77" s="261"/>
      <c r="B77" s="69" t="s">
        <v>91</v>
      </c>
      <c r="C77" s="29">
        <v>940</v>
      </c>
      <c r="D77" s="205">
        <v>603</v>
      </c>
      <c r="E77" s="31">
        <v>1452</v>
      </c>
      <c r="F77" s="31">
        <v>1429</v>
      </c>
      <c r="G77" s="31">
        <v>393</v>
      </c>
      <c r="H77" s="189">
        <v>620</v>
      </c>
      <c r="I77" s="189">
        <v>973</v>
      </c>
      <c r="J77" s="31">
        <v>1171</v>
      </c>
      <c r="K77" s="31">
        <v>845</v>
      </c>
      <c r="L77" s="31">
        <v>1034</v>
      </c>
      <c r="M77" s="31">
        <v>881</v>
      </c>
      <c r="N77" s="189">
        <v>419</v>
      </c>
      <c r="O77" s="190">
        <v>3461</v>
      </c>
      <c r="P77" s="205">
        <v>2055</v>
      </c>
      <c r="Q77" s="189">
        <v>371</v>
      </c>
      <c r="R77" s="31">
        <v>44</v>
      </c>
      <c r="S77" s="45">
        <v>693</v>
      </c>
      <c r="T77" s="189">
        <v>1974</v>
      </c>
      <c r="U77" s="66">
        <v>1819</v>
      </c>
      <c r="V77" s="189">
        <v>564</v>
      </c>
      <c r="W77" s="31">
        <v>396</v>
      </c>
      <c r="X77" s="31">
        <v>508</v>
      </c>
      <c r="Y77" s="222">
        <f t="shared" si="7"/>
        <v>14617</v>
      </c>
    </row>
    <row r="78" spans="1:25" s="36" customFormat="1" ht="19.8">
      <c r="A78" s="261"/>
      <c r="B78" s="93" t="s">
        <v>92</v>
      </c>
      <c r="C78" s="29">
        <v>14369</v>
      </c>
      <c r="D78" s="205">
        <v>7675</v>
      </c>
      <c r="E78" s="31">
        <v>21987</v>
      </c>
      <c r="F78" s="31">
        <v>21871</v>
      </c>
      <c r="G78" s="31">
        <v>8051</v>
      </c>
      <c r="H78" s="189">
        <v>12452</v>
      </c>
      <c r="I78" s="189">
        <v>18000</v>
      </c>
      <c r="J78" s="31">
        <v>18605</v>
      </c>
      <c r="K78" s="31">
        <v>13338</v>
      </c>
      <c r="L78" s="31">
        <v>21651</v>
      </c>
      <c r="M78" s="31">
        <v>17614</v>
      </c>
      <c r="N78" s="189">
        <v>6000</v>
      </c>
      <c r="O78" s="190">
        <v>71018</v>
      </c>
      <c r="P78" s="205">
        <v>42125</v>
      </c>
      <c r="Q78" s="189">
        <v>6132</v>
      </c>
      <c r="R78" s="31">
        <v>1128</v>
      </c>
      <c r="S78" s="45">
        <v>10000</v>
      </c>
      <c r="T78" s="189">
        <v>34264</v>
      </c>
      <c r="U78" s="66">
        <v>32257</v>
      </c>
      <c r="V78" s="189">
        <v>10058</v>
      </c>
      <c r="W78" s="31">
        <v>5750</v>
      </c>
      <c r="X78" s="31">
        <v>7500</v>
      </c>
      <c r="Y78" s="222">
        <f t="shared" si="7"/>
        <v>261215</v>
      </c>
    </row>
    <row r="79" spans="1:25" s="36" customFormat="1">
      <c r="A79" s="261"/>
      <c r="B79" s="69" t="s">
        <v>91</v>
      </c>
      <c r="C79" s="29">
        <v>595</v>
      </c>
      <c r="D79" s="205">
        <v>313</v>
      </c>
      <c r="E79" s="31">
        <v>1028</v>
      </c>
      <c r="F79" s="31">
        <v>1023</v>
      </c>
      <c r="G79" s="31">
        <v>279</v>
      </c>
      <c r="H79" s="189">
        <v>509</v>
      </c>
      <c r="I79" s="189">
        <v>779</v>
      </c>
      <c r="J79" s="31">
        <v>764</v>
      </c>
      <c r="K79" s="31">
        <v>529</v>
      </c>
      <c r="L79" s="31">
        <v>868</v>
      </c>
      <c r="M79" s="31">
        <v>715</v>
      </c>
      <c r="N79" s="189">
        <v>284</v>
      </c>
      <c r="O79" s="190">
        <v>3213</v>
      </c>
      <c r="P79" s="205">
        <v>1807</v>
      </c>
      <c r="Q79" s="189">
        <v>301</v>
      </c>
      <c r="R79" s="31">
        <v>44</v>
      </c>
      <c r="S79" s="45">
        <v>413</v>
      </c>
      <c r="T79" s="189">
        <v>1584</v>
      </c>
      <c r="U79" s="66">
        <v>1472</v>
      </c>
      <c r="V79" s="189">
        <v>375</v>
      </c>
      <c r="W79" s="31">
        <v>207</v>
      </c>
      <c r="X79" s="31">
        <v>308</v>
      </c>
      <c r="Y79" s="222">
        <f t="shared" si="7"/>
        <v>11344</v>
      </c>
    </row>
    <row r="80" spans="1:25" s="36" customFormat="1">
      <c r="A80" s="261"/>
      <c r="B80" s="93" t="s">
        <v>93</v>
      </c>
      <c r="C80" s="29">
        <v>7500</v>
      </c>
      <c r="D80" s="205">
        <v>6235</v>
      </c>
      <c r="E80" s="31">
        <v>8500</v>
      </c>
      <c r="F80" s="31">
        <v>8255</v>
      </c>
      <c r="G80" s="31">
        <v>3000</v>
      </c>
      <c r="H80" s="189">
        <v>3000</v>
      </c>
      <c r="I80" s="189">
        <v>4500</v>
      </c>
      <c r="J80" s="31">
        <v>9666</v>
      </c>
      <c r="K80" s="31">
        <v>7798</v>
      </c>
      <c r="L80" s="31">
        <v>4400</v>
      </c>
      <c r="M80" s="31">
        <v>4400</v>
      </c>
      <c r="N80" s="189">
        <v>3200</v>
      </c>
      <c r="O80" s="190">
        <v>6450</v>
      </c>
      <c r="P80" s="190">
        <v>6450</v>
      </c>
      <c r="Q80" s="189">
        <v>1500</v>
      </c>
      <c r="R80" s="31">
        <v>0</v>
      </c>
      <c r="S80" s="45">
        <v>6000</v>
      </c>
      <c r="T80" s="189">
        <v>9500</v>
      </c>
      <c r="U80" s="66">
        <v>8583</v>
      </c>
      <c r="V80" s="189">
        <v>4800</v>
      </c>
      <c r="W80" s="31">
        <v>4800</v>
      </c>
      <c r="X80" s="31">
        <v>4000</v>
      </c>
      <c r="Y80" s="222">
        <f t="shared" si="7"/>
        <v>76016</v>
      </c>
    </row>
    <row r="81" spans="1:25" s="36" customFormat="1">
      <c r="A81" s="261"/>
      <c r="B81" s="69" t="s">
        <v>91</v>
      </c>
      <c r="C81" s="29">
        <v>345</v>
      </c>
      <c r="D81" s="205">
        <v>290</v>
      </c>
      <c r="E81" s="31">
        <v>424</v>
      </c>
      <c r="F81" s="31">
        <v>406</v>
      </c>
      <c r="G81" s="31">
        <v>114</v>
      </c>
      <c r="H81" s="189">
        <v>111</v>
      </c>
      <c r="I81" s="189">
        <v>194</v>
      </c>
      <c r="J81" s="31">
        <v>407</v>
      </c>
      <c r="K81" s="31">
        <v>316</v>
      </c>
      <c r="L81" s="31">
        <v>166</v>
      </c>
      <c r="M81" s="31">
        <v>166</v>
      </c>
      <c r="N81" s="189">
        <v>135</v>
      </c>
      <c r="O81" s="190">
        <v>248</v>
      </c>
      <c r="P81" s="190">
        <v>248</v>
      </c>
      <c r="Q81" s="189">
        <v>70</v>
      </c>
      <c r="R81" s="31">
        <v>0</v>
      </c>
      <c r="S81" s="45">
        <v>280</v>
      </c>
      <c r="T81" s="189">
        <v>390</v>
      </c>
      <c r="U81" s="66">
        <v>347</v>
      </c>
      <c r="V81" s="189">
        <v>189</v>
      </c>
      <c r="W81" s="31">
        <v>189</v>
      </c>
      <c r="X81" s="31">
        <v>200</v>
      </c>
      <c r="Y81" s="222">
        <f t="shared" si="7"/>
        <v>3273</v>
      </c>
    </row>
    <row r="82" spans="1:25" s="36" customFormat="1">
      <c r="A82" s="261"/>
      <c r="B82" s="69" t="s">
        <v>94</v>
      </c>
      <c r="C82" s="29">
        <v>1590</v>
      </c>
      <c r="D82" s="205">
        <v>1220</v>
      </c>
      <c r="E82" s="31">
        <v>4473</v>
      </c>
      <c r="F82" s="31">
        <v>4308</v>
      </c>
      <c r="G82" s="31">
        <v>0</v>
      </c>
      <c r="H82" s="189">
        <v>6224</v>
      </c>
      <c r="I82" s="189">
        <v>604</v>
      </c>
      <c r="J82" s="31">
        <v>11622</v>
      </c>
      <c r="K82" s="31">
        <v>9975</v>
      </c>
      <c r="L82" s="31">
        <v>5364</v>
      </c>
      <c r="M82" s="31">
        <v>5364</v>
      </c>
      <c r="N82" s="189">
        <v>689</v>
      </c>
      <c r="O82" s="190">
        <v>5692</v>
      </c>
      <c r="P82" s="245">
        <v>248</v>
      </c>
      <c r="Q82" s="189">
        <v>522</v>
      </c>
      <c r="R82" s="31">
        <v>294</v>
      </c>
      <c r="S82" s="45">
        <v>3024</v>
      </c>
      <c r="T82" s="189">
        <v>6133</v>
      </c>
      <c r="U82" s="66">
        <v>4960</v>
      </c>
      <c r="V82" s="189">
        <v>503</v>
      </c>
      <c r="W82" s="31">
        <v>477</v>
      </c>
      <c r="X82" s="31">
        <v>228</v>
      </c>
      <c r="Y82" s="222">
        <f t="shared" si="7"/>
        <v>46962</v>
      </c>
    </row>
    <row r="83" spans="1:25" s="36" customFormat="1">
      <c r="A83" s="261"/>
      <c r="B83" s="69" t="s">
        <v>91</v>
      </c>
      <c r="C83" s="29">
        <v>15</v>
      </c>
      <c r="D83" s="205">
        <v>7</v>
      </c>
      <c r="E83" s="31">
        <v>22</v>
      </c>
      <c r="F83" s="31">
        <v>20</v>
      </c>
      <c r="G83" s="31">
        <v>0</v>
      </c>
      <c r="H83" s="189">
        <v>30</v>
      </c>
      <c r="I83" s="189">
        <v>9</v>
      </c>
      <c r="J83" s="31">
        <v>34</v>
      </c>
      <c r="K83" s="31">
        <v>24</v>
      </c>
      <c r="L83" s="31">
        <v>17</v>
      </c>
      <c r="M83" s="31">
        <v>17</v>
      </c>
      <c r="N83" s="189">
        <v>3</v>
      </c>
      <c r="O83" s="190">
        <v>42</v>
      </c>
      <c r="P83" s="205">
        <v>19</v>
      </c>
      <c r="Q83" s="189">
        <v>3</v>
      </c>
      <c r="R83" s="31">
        <v>6</v>
      </c>
      <c r="S83" s="45">
        <v>10</v>
      </c>
      <c r="T83" s="189">
        <v>34</v>
      </c>
      <c r="U83" s="66">
        <v>25</v>
      </c>
      <c r="V83" s="189">
        <v>14</v>
      </c>
      <c r="W83" s="31">
        <v>12</v>
      </c>
      <c r="X83" s="31">
        <v>1</v>
      </c>
      <c r="Y83" s="222">
        <f t="shared" si="7"/>
        <v>240</v>
      </c>
    </row>
    <row r="84" spans="1:25" s="36" customFormat="1">
      <c r="A84" s="261"/>
      <c r="B84" s="69" t="s">
        <v>95</v>
      </c>
      <c r="C84" s="29">
        <v>0</v>
      </c>
      <c r="D84" s="205">
        <v>0</v>
      </c>
      <c r="E84" s="31">
        <v>0</v>
      </c>
      <c r="F84" s="31">
        <v>0</v>
      </c>
      <c r="G84" s="31">
        <v>0</v>
      </c>
      <c r="H84" s="189">
        <v>0</v>
      </c>
      <c r="I84" s="189">
        <v>0</v>
      </c>
      <c r="J84" s="31">
        <v>1350</v>
      </c>
      <c r="K84" s="31">
        <v>1350</v>
      </c>
      <c r="L84" s="31">
        <v>0</v>
      </c>
      <c r="M84" s="31">
        <v>0</v>
      </c>
      <c r="N84" s="189">
        <v>0</v>
      </c>
      <c r="O84" s="190">
        <v>1416</v>
      </c>
      <c r="P84" s="205">
        <v>1146</v>
      </c>
      <c r="Q84" s="189">
        <v>0</v>
      </c>
      <c r="R84" s="31">
        <v>0</v>
      </c>
      <c r="S84" s="45">
        <v>0</v>
      </c>
      <c r="T84" s="189">
        <v>4404</v>
      </c>
      <c r="U84" s="66">
        <v>3550</v>
      </c>
      <c r="V84" s="189">
        <v>0</v>
      </c>
      <c r="W84" s="189">
        <v>0</v>
      </c>
      <c r="X84" s="31">
        <v>0</v>
      </c>
      <c r="Y84" s="222">
        <f t="shared" si="7"/>
        <v>7170</v>
      </c>
    </row>
    <row r="85" spans="1:25" s="36" customFormat="1">
      <c r="A85" s="261"/>
      <c r="B85" s="69" t="s">
        <v>91</v>
      </c>
      <c r="C85" s="29">
        <v>0</v>
      </c>
      <c r="D85" s="205">
        <v>0</v>
      </c>
      <c r="E85" s="31">
        <v>0</v>
      </c>
      <c r="F85" s="31">
        <v>0</v>
      </c>
      <c r="G85" s="31">
        <v>0</v>
      </c>
      <c r="H85" s="189">
        <v>0</v>
      </c>
      <c r="I85" s="189">
        <v>0</v>
      </c>
      <c r="J85" s="31">
        <v>55</v>
      </c>
      <c r="K85" s="31">
        <v>55</v>
      </c>
      <c r="L85" s="31">
        <v>0</v>
      </c>
      <c r="M85" s="31">
        <v>0</v>
      </c>
      <c r="N85" s="189">
        <v>0</v>
      </c>
      <c r="O85" s="190">
        <v>176</v>
      </c>
      <c r="P85" s="205">
        <v>145</v>
      </c>
      <c r="Q85" s="189">
        <v>0</v>
      </c>
      <c r="R85" s="31">
        <v>0</v>
      </c>
      <c r="S85" s="45">
        <v>0</v>
      </c>
      <c r="T85" s="189">
        <v>226</v>
      </c>
      <c r="U85" s="66">
        <v>181</v>
      </c>
      <c r="V85" s="189">
        <v>0</v>
      </c>
      <c r="W85" s="189">
        <v>0</v>
      </c>
      <c r="X85" s="31">
        <v>0</v>
      </c>
      <c r="Y85" s="222">
        <f t="shared" si="7"/>
        <v>457</v>
      </c>
    </row>
    <row r="86" spans="1:25" s="36" customFormat="1">
      <c r="A86" s="261"/>
      <c r="B86" s="109" t="s">
        <v>96</v>
      </c>
      <c r="C86" s="29">
        <v>0</v>
      </c>
      <c r="D86" s="205">
        <v>0</v>
      </c>
      <c r="E86" s="31">
        <v>0</v>
      </c>
      <c r="F86" s="31">
        <v>0</v>
      </c>
      <c r="G86" s="31">
        <v>0</v>
      </c>
      <c r="H86" s="189">
        <v>0</v>
      </c>
      <c r="I86" s="189">
        <v>0</v>
      </c>
      <c r="J86" s="31">
        <v>1350</v>
      </c>
      <c r="K86" s="31">
        <v>1350</v>
      </c>
      <c r="L86" s="31">
        <v>0</v>
      </c>
      <c r="M86" s="31">
        <v>0</v>
      </c>
      <c r="N86" s="189">
        <v>0</v>
      </c>
      <c r="O86" s="208">
        <v>1416</v>
      </c>
      <c r="P86" s="205">
        <v>1146</v>
      </c>
      <c r="Q86" s="189">
        <v>0</v>
      </c>
      <c r="R86" s="31">
        <v>0</v>
      </c>
      <c r="S86" s="45">
        <v>0</v>
      </c>
      <c r="T86" s="189">
        <v>4404</v>
      </c>
      <c r="U86" s="66">
        <v>3550</v>
      </c>
      <c r="V86" s="189">
        <v>0</v>
      </c>
      <c r="W86" s="189">
        <v>0</v>
      </c>
      <c r="X86" s="31">
        <v>0</v>
      </c>
      <c r="Y86" s="222">
        <f t="shared" si="7"/>
        <v>7170</v>
      </c>
    </row>
    <row r="87" spans="1:25" s="36" customFormat="1">
      <c r="A87" s="261"/>
      <c r="B87" s="109" t="s">
        <v>91</v>
      </c>
      <c r="C87" s="29">
        <v>0</v>
      </c>
      <c r="D87" s="205">
        <v>0</v>
      </c>
      <c r="E87" s="31">
        <v>0</v>
      </c>
      <c r="F87" s="31">
        <v>0</v>
      </c>
      <c r="G87" s="31">
        <v>0</v>
      </c>
      <c r="H87" s="189">
        <v>0</v>
      </c>
      <c r="I87" s="189">
        <v>0</v>
      </c>
      <c r="J87" s="31">
        <v>55</v>
      </c>
      <c r="K87" s="31">
        <v>55</v>
      </c>
      <c r="L87" s="31">
        <v>0</v>
      </c>
      <c r="M87" s="31">
        <v>0</v>
      </c>
      <c r="N87" s="189">
        <v>0</v>
      </c>
      <c r="O87" s="208">
        <v>176</v>
      </c>
      <c r="P87" s="205">
        <v>145</v>
      </c>
      <c r="Q87" s="189">
        <v>0</v>
      </c>
      <c r="R87" s="31">
        <v>0</v>
      </c>
      <c r="S87" s="45">
        <v>0</v>
      </c>
      <c r="T87" s="189">
        <v>226</v>
      </c>
      <c r="U87" s="66">
        <v>181</v>
      </c>
      <c r="V87" s="189">
        <v>0</v>
      </c>
      <c r="W87" s="189">
        <v>0</v>
      </c>
      <c r="X87" s="31">
        <v>0</v>
      </c>
      <c r="Y87" s="222">
        <f t="shared" si="7"/>
        <v>457</v>
      </c>
    </row>
    <row r="88" spans="1:25" s="36" customFormat="1">
      <c r="A88" s="261"/>
      <c r="B88" s="109" t="s">
        <v>97</v>
      </c>
      <c r="C88" s="29">
        <v>0</v>
      </c>
      <c r="D88" s="205">
        <v>0</v>
      </c>
      <c r="E88" s="31">
        <v>0</v>
      </c>
      <c r="F88" s="31">
        <v>0</v>
      </c>
      <c r="G88" s="31">
        <v>0</v>
      </c>
      <c r="H88" s="189">
        <v>0</v>
      </c>
      <c r="I88" s="189">
        <v>0</v>
      </c>
      <c r="J88" s="31">
        <v>1350</v>
      </c>
      <c r="K88" s="31">
        <v>1350</v>
      </c>
      <c r="L88" s="31">
        <v>0</v>
      </c>
      <c r="M88" s="31">
        <v>0</v>
      </c>
      <c r="N88" s="189">
        <v>0</v>
      </c>
      <c r="O88" s="208">
        <v>1416</v>
      </c>
      <c r="P88" s="205">
        <v>1146</v>
      </c>
      <c r="Q88" s="189">
        <v>0</v>
      </c>
      <c r="R88" s="31">
        <v>0</v>
      </c>
      <c r="S88" s="45">
        <v>0</v>
      </c>
      <c r="T88" s="189">
        <v>4404</v>
      </c>
      <c r="U88" s="66">
        <v>845</v>
      </c>
      <c r="V88" s="189">
        <v>0</v>
      </c>
      <c r="W88" s="189">
        <v>0</v>
      </c>
      <c r="X88" s="31">
        <v>0</v>
      </c>
      <c r="Y88" s="222">
        <f t="shared" si="7"/>
        <v>7170</v>
      </c>
    </row>
    <row r="89" spans="1:25" s="36" customFormat="1" ht="13.8" thickBot="1">
      <c r="A89" s="266"/>
      <c r="B89" s="110" t="s">
        <v>98</v>
      </c>
      <c r="C89" s="51">
        <v>0</v>
      </c>
      <c r="D89" s="232">
        <v>0</v>
      </c>
      <c r="E89" s="51">
        <v>0</v>
      </c>
      <c r="F89" s="51">
        <v>0</v>
      </c>
      <c r="G89" s="51">
        <v>0</v>
      </c>
      <c r="H89" s="199">
        <v>0</v>
      </c>
      <c r="I89" s="199">
        <v>0</v>
      </c>
      <c r="J89" s="51">
        <v>55</v>
      </c>
      <c r="K89" s="51">
        <v>55</v>
      </c>
      <c r="L89" s="51">
        <v>0</v>
      </c>
      <c r="M89" s="51">
        <v>0</v>
      </c>
      <c r="N89" s="199">
        <v>0</v>
      </c>
      <c r="O89" s="200">
        <v>176</v>
      </c>
      <c r="P89" s="232">
        <v>145</v>
      </c>
      <c r="Q89" s="199">
        <v>0</v>
      </c>
      <c r="R89" s="51">
        <v>0</v>
      </c>
      <c r="S89" s="55">
        <v>0</v>
      </c>
      <c r="T89" s="199">
        <v>226</v>
      </c>
      <c r="U89" s="171">
        <v>181</v>
      </c>
      <c r="V89" s="199">
        <v>0</v>
      </c>
      <c r="W89" s="199">
        <v>0</v>
      </c>
      <c r="X89" s="51">
        <v>0</v>
      </c>
      <c r="Y89" s="233">
        <f t="shared" si="7"/>
        <v>457</v>
      </c>
    </row>
    <row r="90" spans="1:25" s="87" customFormat="1">
      <c r="A90" s="267" t="s">
        <v>99</v>
      </c>
      <c r="B90" s="111" t="s">
        <v>100</v>
      </c>
      <c r="C90" s="57">
        <v>20</v>
      </c>
      <c r="D90" s="231">
        <v>7</v>
      </c>
      <c r="E90" s="59">
        <v>6</v>
      </c>
      <c r="F90" s="59">
        <v>5</v>
      </c>
      <c r="G90" s="59">
        <v>3</v>
      </c>
      <c r="H90" s="196">
        <v>7</v>
      </c>
      <c r="I90" s="209">
        <v>17</v>
      </c>
      <c r="J90" s="59">
        <v>64</v>
      </c>
      <c r="K90" s="59">
        <v>46</v>
      </c>
      <c r="L90" s="59">
        <v>14</v>
      </c>
      <c r="M90" s="59">
        <v>12</v>
      </c>
      <c r="N90" s="196">
        <v>7</v>
      </c>
      <c r="O90" s="197">
        <v>5</v>
      </c>
      <c r="P90" s="231">
        <v>2</v>
      </c>
      <c r="Q90" s="196">
        <v>7</v>
      </c>
      <c r="R90" s="59">
        <v>2</v>
      </c>
      <c r="S90" s="63">
        <v>2</v>
      </c>
      <c r="T90" s="196">
        <v>25</v>
      </c>
      <c r="U90" s="64">
        <v>20</v>
      </c>
      <c r="V90" s="196">
        <v>14</v>
      </c>
      <c r="W90" s="59">
        <v>9</v>
      </c>
      <c r="X90" s="59">
        <v>4</v>
      </c>
      <c r="Y90" s="227">
        <f t="shared" si="7"/>
        <v>197</v>
      </c>
    </row>
    <row r="91" spans="1:25" s="87" customFormat="1">
      <c r="A91" s="268"/>
      <c r="B91" s="112" t="s">
        <v>101</v>
      </c>
      <c r="C91" s="29">
        <v>14</v>
      </c>
      <c r="D91" s="205">
        <v>3</v>
      </c>
      <c r="E91" s="31">
        <v>3</v>
      </c>
      <c r="F91" s="31">
        <v>2</v>
      </c>
      <c r="G91" s="31">
        <v>1</v>
      </c>
      <c r="H91" s="189">
        <v>3</v>
      </c>
      <c r="I91" s="210">
        <v>12</v>
      </c>
      <c r="J91" s="31">
        <v>39</v>
      </c>
      <c r="K91" s="31">
        <v>30</v>
      </c>
      <c r="L91" s="31">
        <v>11</v>
      </c>
      <c r="M91" s="31">
        <v>9</v>
      </c>
      <c r="N91" s="189">
        <v>4</v>
      </c>
      <c r="O91" s="190">
        <v>3</v>
      </c>
      <c r="P91" s="205">
        <v>2</v>
      </c>
      <c r="Q91" s="189">
        <v>5</v>
      </c>
      <c r="R91" s="31">
        <v>2</v>
      </c>
      <c r="S91" s="45">
        <v>1</v>
      </c>
      <c r="T91" s="189">
        <v>17</v>
      </c>
      <c r="U91" s="66">
        <v>13</v>
      </c>
      <c r="V91" s="189">
        <v>6</v>
      </c>
      <c r="W91" s="31">
        <v>4</v>
      </c>
      <c r="X91" s="31">
        <v>2</v>
      </c>
      <c r="Y91" s="222">
        <f t="shared" si="7"/>
        <v>123</v>
      </c>
    </row>
    <row r="92" spans="1:25" s="87" customFormat="1">
      <c r="A92" s="268"/>
      <c r="B92" s="112" t="s">
        <v>102</v>
      </c>
      <c r="C92" s="29">
        <v>14</v>
      </c>
      <c r="D92" s="205">
        <v>3</v>
      </c>
      <c r="E92" s="31">
        <v>3</v>
      </c>
      <c r="F92" s="31">
        <v>2</v>
      </c>
      <c r="G92" s="31">
        <v>1</v>
      </c>
      <c r="H92" s="189">
        <v>3</v>
      </c>
      <c r="I92" s="210">
        <v>12</v>
      </c>
      <c r="J92" s="31">
        <v>38</v>
      </c>
      <c r="K92" s="31">
        <v>29</v>
      </c>
      <c r="L92" s="31">
        <v>11</v>
      </c>
      <c r="M92" s="31">
        <v>9</v>
      </c>
      <c r="N92" s="189">
        <v>4</v>
      </c>
      <c r="O92" s="190">
        <v>2</v>
      </c>
      <c r="P92" s="205">
        <v>2</v>
      </c>
      <c r="Q92" s="189">
        <v>5</v>
      </c>
      <c r="R92" s="31">
        <v>2</v>
      </c>
      <c r="S92" s="45">
        <v>1</v>
      </c>
      <c r="T92" s="189">
        <v>17</v>
      </c>
      <c r="U92" s="66">
        <v>13</v>
      </c>
      <c r="V92" s="189">
        <v>6</v>
      </c>
      <c r="W92" s="31">
        <v>4</v>
      </c>
      <c r="X92" s="31">
        <v>2</v>
      </c>
      <c r="Y92" s="222">
        <f t="shared" si="7"/>
        <v>121</v>
      </c>
    </row>
    <row r="93" spans="1:25" s="87" customFormat="1">
      <c r="A93" s="268"/>
      <c r="B93" s="69" t="s">
        <v>103</v>
      </c>
      <c r="C93" s="210" t="s">
        <v>104</v>
      </c>
      <c r="D93" s="210" t="s">
        <v>104</v>
      </c>
      <c r="E93" s="211" t="s">
        <v>105</v>
      </c>
      <c r="F93" s="211" t="s">
        <v>105</v>
      </c>
      <c r="G93" s="31">
        <v>0</v>
      </c>
      <c r="H93" s="189" t="s">
        <v>106</v>
      </c>
      <c r="I93" s="189" t="s">
        <v>106</v>
      </c>
      <c r="J93" s="189" t="s">
        <v>106</v>
      </c>
      <c r="K93" s="189" t="s">
        <v>106</v>
      </c>
      <c r="L93" s="189" t="s">
        <v>105</v>
      </c>
      <c r="M93" s="31"/>
      <c r="N93" s="212" t="s">
        <v>104</v>
      </c>
      <c r="O93" s="212" t="s">
        <v>104</v>
      </c>
      <c r="P93" s="212" t="s">
        <v>104</v>
      </c>
      <c r="Q93" s="189" t="s">
        <v>104</v>
      </c>
      <c r="R93" s="189" t="s">
        <v>104</v>
      </c>
      <c r="S93" s="45">
        <v>0</v>
      </c>
      <c r="T93" s="189" t="s">
        <v>104</v>
      </c>
      <c r="U93" s="66" t="s">
        <v>104</v>
      </c>
      <c r="V93" s="189" t="s">
        <v>104</v>
      </c>
      <c r="W93" s="31">
        <v>1</v>
      </c>
      <c r="X93" s="189" t="s">
        <v>104</v>
      </c>
      <c r="Y93" s="222" t="e">
        <f t="shared" si="7"/>
        <v>#VALUE!</v>
      </c>
    </row>
    <row r="94" spans="1:25" s="87" customFormat="1">
      <c r="A94" s="268"/>
      <c r="B94" s="113" t="s">
        <v>107</v>
      </c>
      <c r="C94" s="29">
        <v>40</v>
      </c>
      <c r="D94" s="29">
        <v>40</v>
      </c>
      <c r="E94" s="114">
        <v>100</v>
      </c>
      <c r="F94" s="31">
        <v>100</v>
      </c>
      <c r="G94" s="31">
        <v>0</v>
      </c>
      <c r="H94" s="189">
        <v>24</v>
      </c>
      <c r="I94" s="213">
        <v>88</v>
      </c>
      <c r="J94" s="31">
        <v>57</v>
      </c>
      <c r="K94" s="31">
        <v>81</v>
      </c>
      <c r="L94" s="31">
        <v>90</v>
      </c>
      <c r="M94" s="31">
        <v>90</v>
      </c>
      <c r="N94" s="212">
        <v>100</v>
      </c>
      <c r="O94" s="66">
        <v>62</v>
      </c>
      <c r="P94" s="205">
        <v>62</v>
      </c>
      <c r="Q94" s="31">
        <v>29</v>
      </c>
      <c r="R94" s="31">
        <v>65</v>
      </c>
      <c r="S94" s="45">
        <v>0</v>
      </c>
      <c r="T94" s="189">
        <v>88</v>
      </c>
      <c r="U94" s="66"/>
      <c r="V94" s="189">
        <v>48</v>
      </c>
      <c r="W94" s="31">
        <v>89</v>
      </c>
      <c r="X94" s="31">
        <v>87</v>
      </c>
      <c r="Y94" s="222"/>
    </row>
    <row r="95" spans="1:25" s="87" customFormat="1">
      <c r="A95" s="268"/>
      <c r="B95" s="116" t="s">
        <v>108</v>
      </c>
      <c r="C95" s="246"/>
      <c r="D95" s="205"/>
      <c r="E95" s="117"/>
      <c r="F95" s="31"/>
      <c r="G95" s="117"/>
      <c r="H95" s="117"/>
      <c r="I95" s="201"/>
      <c r="J95" s="117"/>
      <c r="K95" s="117"/>
      <c r="L95" s="117"/>
      <c r="M95" s="117"/>
      <c r="N95" s="118"/>
      <c r="O95" s="190"/>
      <c r="P95" s="205"/>
      <c r="Q95" s="31"/>
      <c r="R95" s="117"/>
      <c r="S95" s="45"/>
      <c r="T95" s="45"/>
      <c r="U95" s="66"/>
      <c r="V95" s="117"/>
      <c r="W95" s="31"/>
      <c r="X95" s="31"/>
      <c r="Y95" s="222">
        <f t="shared" si="7"/>
        <v>0</v>
      </c>
    </row>
    <row r="96" spans="1:25" s="87" customFormat="1">
      <c r="A96" s="268"/>
      <c r="B96" s="119" t="s">
        <v>109</v>
      </c>
      <c r="C96" s="246">
        <v>1</v>
      </c>
      <c r="D96" s="246">
        <v>1</v>
      </c>
      <c r="E96" s="117">
        <v>1</v>
      </c>
      <c r="F96" s="117">
        <v>1</v>
      </c>
      <c r="G96" s="117">
        <v>0</v>
      </c>
      <c r="H96" s="117">
        <v>1</v>
      </c>
      <c r="I96" s="201">
        <v>1</v>
      </c>
      <c r="J96" s="117">
        <v>1</v>
      </c>
      <c r="K96" s="117">
        <v>1</v>
      </c>
      <c r="L96" s="117">
        <v>1</v>
      </c>
      <c r="M96" s="117">
        <v>1</v>
      </c>
      <c r="N96" s="118">
        <v>1</v>
      </c>
      <c r="O96" s="190">
        <v>0</v>
      </c>
      <c r="P96" s="190">
        <v>0</v>
      </c>
      <c r="Q96" s="31">
        <v>1</v>
      </c>
      <c r="R96" s="117">
        <v>1</v>
      </c>
      <c r="S96" s="45">
        <v>0</v>
      </c>
      <c r="T96" s="189">
        <v>1</v>
      </c>
      <c r="U96" s="189">
        <v>1</v>
      </c>
      <c r="V96" s="117">
        <v>1</v>
      </c>
      <c r="W96" s="117">
        <v>1</v>
      </c>
      <c r="X96" s="31">
        <v>1</v>
      </c>
      <c r="Y96" s="222">
        <f t="shared" si="7"/>
        <v>12</v>
      </c>
    </row>
    <row r="97" spans="1:25" s="87" customFormat="1">
      <c r="A97" s="268"/>
      <c r="B97" s="119" t="s">
        <v>110</v>
      </c>
      <c r="C97" s="246">
        <v>0</v>
      </c>
      <c r="D97" s="246">
        <v>0</v>
      </c>
      <c r="E97" s="117">
        <v>0</v>
      </c>
      <c r="F97" s="117">
        <v>0</v>
      </c>
      <c r="G97" s="117">
        <v>0</v>
      </c>
      <c r="H97" s="117">
        <v>0</v>
      </c>
      <c r="I97" s="201">
        <v>1</v>
      </c>
      <c r="J97" s="117">
        <v>1</v>
      </c>
      <c r="K97" s="117">
        <v>1</v>
      </c>
      <c r="L97" s="117">
        <v>0</v>
      </c>
      <c r="M97" s="117">
        <v>0</v>
      </c>
      <c r="N97" s="118">
        <v>1</v>
      </c>
      <c r="O97" s="190">
        <v>0</v>
      </c>
      <c r="P97" s="190">
        <v>0</v>
      </c>
      <c r="Q97" s="31">
        <v>0</v>
      </c>
      <c r="R97" s="117">
        <v>1</v>
      </c>
      <c r="S97" s="45">
        <v>0</v>
      </c>
      <c r="T97" s="189">
        <v>0</v>
      </c>
      <c r="U97" s="189">
        <v>0</v>
      </c>
      <c r="V97" s="117">
        <v>0</v>
      </c>
      <c r="W97" s="117">
        <v>0</v>
      </c>
      <c r="X97" s="31">
        <v>1</v>
      </c>
      <c r="Y97" s="222">
        <f t="shared" si="7"/>
        <v>5</v>
      </c>
    </row>
    <row r="98" spans="1:25" s="87" customFormat="1">
      <c r="A98" s="268"/>
      <c r="B98" s="119" t="s">
        <v>111</v>
      </c>
      <c r="C98" s="246">
        <v>1</v>
      </c>
      <c r="D98" s="246">
        <v>1</v>
      </c>
      <c r="E98" s="117">
        <v>1</v>
      </c>
      <c r="F98" s="117">
        <v>1</v>
      </c>
      <c r="G98" s="117">
        <v>0</v>
      </c>
      <c r="H98" s="117">
        <v>1</v>
      </c>
      <c r="I98" s="201">
        <v>1</v>
      </c>
      <c r="J98" s="117">
        <v>1</v>
      </c>
      <c r="K98" s="117">
        <v>1</v>
      </c>
      <c r="L98" s="117">
        <v>1</v>
      </c>
      <c r="M98" s="117">
        <v>1</v>
      </c>
      <c r="N98" s="118">
        <v>1</v>
      </c>
      <c r="O98" s="190">
        <v>0</v>
      </c>
      <c r="P98" s="190">
        <v>0</v>
      </c>
      <c r="Q98" s="31">
        <v>1</v>
      </c>
      <c r="R98" s="117">
        <v>1</v>
      </c>
      <c r="S98" s="45">
        <v>1</v>
      </c>
      <c r="T98" s="189">
        <v>1</v>
      </c>
      <c r="U98" s="189">
        <v>1</v>
      </c>
      <c r="V98" s="117">
        <v>1</v>
      </c>
      <c r="W98" s="117">
        <v>1</v>
      </c>
      <c r="X98" s="31">
        <v>1</v>
      </c>
      <c r="Y98" s="222">
        <f t="shared" si="7"/>
        <v>13</v>
      </c>
    </row>
    <row r="99" spans="1:25" s="87" customFormat="1">
      <c r="A99" s="268"/>
      <c r="B99" s="119" t="s">
        <v>112</v>
      </c>
      <c r="C99" s="246">
        <v>1</v>
      </c>
      <c r="D99" s="246">
        <v>1</v>
      </c>
      <c r="E99" s="120">
        <v>1</v>
      </c>
      <c r="F99" s="120">
        <v>1</v>
      </c>
      <c r="G99" s="117">
        <v>0</v>
      </c>
      <c r="H99" s="117">
        <v>0</v>
      </c>
      <c r="I99" s="201">
        <v>1</v>
      </c>
      <c r="J99" s="117">
        <v>1</v>
      </c>
      <c r="K99" s="117">
        <v>1</v>
      </c>
      <c r="L99" s="117">
        <v>0</v>
      </c>
      <c r="M99" s="117">
        <v>0</v>
      </c>
      <c r="N99" s="118">
        <v>1</v>
      </c>
      <c r="O99" s="190">
        <v>0</v>
      </c>
      <c r="P99" s="190">
        <v>0</v>
      </c>
      <c r="Q99" s="31">
        <v>0</v>
      </c>
      <c r="R99" s="117">
        <v>1</v>
      </c>
      <c r="S99" s="45">
        <v>0</v>
      </c>
      <c r="T99" s="189">
        <v>1</v>
      </c>
      <c r="U99" s="189">
        <v>1</v>
      </c>
      <c r="V99" s="117">
        <v>1</v>
      </c>
      <c r="W99" s="117">
        <v>1</v>
      </c>
      <c r="X99" s="31">
        <v>1</v>
      </c>
      <c r="Y99" s="222">
        <f t="shared" si="7"/>
        <v>9</v>
      </c>
    </row>
    <row r="100" spans="1:25" s="136" customFormat="1" ht="67.8">
      <c r="A100" s="268"/>
      <c r="B100" s="121" t="s">
        <v>113</v>
      </c>
      <c r="C100" s="122" t="s">
        <v>114</v>
      </c>
      <c r="D100" s="122" t="s">
        <v>114</v>
      </c>
      <c r="E100" s="123" t="s">
        <v>115</v>
      </c>
      <c r="F100" s="123" t="s">
        <v>115</v>
      </c>
      <c r="G100" s="124" t="s">
        <v>116</v>
      </c>
      <c r="H100" s="125" t="s">
        <v>117</v>
      </c>
      <c r="I100" s="126" t="s">
        <v>118</v>
      </c>
      <c r="J100" s="127" t="s">
        <v>119</v>
      </c>
      <c r="K100" s="127" t="s">
        <v>119</v>
      </c>
      <c r="L100" s="128" t="s">
        <v>120</v>
      </c>
      <c r="M100" s="128" t="s">
        <v>120</v>
      </c>
      <c r="N100" s="129" t="s">
        <v>121</v>
      </c>
      <c r="O100" s="130" t="s">
        <v>122</v>
      </c>
      <c r="P100" s="130" t="s">
        <v>122</v>
      </c>
      <c r="Q100" s="131" t="s">
        <v>123</v>
      </c>
      <c r="R100" s="132" t="s">
        <v>124</v>
      </c>
      <c r="S100" s="129" t="s">
        <v>125</v>
      </c>
      <c r="T100" s="130" t="s">
        <v>126</v>
      </c>
      <c r="U100" s="130" t="s">
        <v>126</v>
      </c>
      <c r="V100" s="133" t="s">
        <v>127</v>
      </c>
      <c r="W100" s="133" t="s">
        <v>127</v>
      </c>
      <c r="X100" s="134" t="s">
        <v>128</v>
      </c>
      <c r="Y100" s="135">
        <v>15</v>
      </c>
    </row>
    <row r="101" spans="1:25" s="150" customFormat="1" ht="102.6" thickBot="1">
      <c r="A101" s="269"/>
      <c r="B101" s="137" t="s">
        <v>129</v>
      </c>
      <c r="C101" s="138" t="s">
        <v>130</v>
      </c>
      <c r="D101" s="138" t="s">
        <v>130</v>
      </c>
      <c r="E101" s="139" t="s">
        <v>131</v>
      </c>
      <c r="F101" s="140" t="s">
        <v>132</v>
      </c>
      <c r="G101" s="141"/>
      <c r="H101" s="142" t="s">
        <v>133</v>
      </c>
      <c r="I101" s="143" t="s">
        <v>134</v>
      </c>
      <c r="J101" s="144" t="s">
        <v>135</v>
      </c>
      <c r="K101" s="144" t="s">
        <v>135</v>
      </c>
      <c r="L101" s="145" t="s">
        <v>136</v>
      </c>
      <c r="M101" s="145" t="s">
        <v>136</v>
      </c>
      <c r="N101" s="146" t="s">
        <v>137</v>
      </c>
      <c r="O101" s="146" t="s">
        <v>138</v>
      </c>
      <c r="P101" s="146" t="s">
        <v>138</v>
      </c>
      <c r="Q101" s="141"/>
      <c r="R101" s="147"/>
      <c r="S101" s="148"/>
      <c r="T101" s="145" t="s">
        <v>139</v>
      </c>
      <c r="U101" s="145" t="s">
        <v>139</v>
      </c>
      <c r="V101" s="142" t="s">
        <v>140</v>
      </c>
      <c r="W101" s="142" t="s">
        <v>140</v>
      </c>
      <c r="X101" s="139" t="s">
        <v>141</v>
      </c>
      <c r="Y101" s="149">
        <v>12</v>
      </c>
    </row>
    <row r="102" spans="1:25" s="36" customFormat="1" ht="13.8">
      <c r="A102" s="247" t="s">
        <v>142</v>
      </c>
      <c r="B102" s="73" t="s">
        <v>143</v>
      </c>
      <c r="C102" s="57">
        <v>208</v>
      </c>
      <c r="D102" s="58">
        <v>112</v>
      </c>
      <c r="E102" s="59">
        <v>273</v>
      </c>
      <c r="F102" s="60">
        <v>228</v>
      </c>
      <c r="G102" s="59">
        <v>40</v>
      </c>
      <c r="H102" s="59">
        <v>193</v>
      </c>
      <c r="I102" s="61">
        <v>173</v>
      </c>
      <c r="J102" s="59">
        <v>1196</v>
      </c>
      <c r="K102" s="60">
        <v>953</v>
      </c>
      <c r="L102" s="59">
        <v>353</v>
      </c>
      <c r="M102" s="60">
        <v>241</v>
      </c>
      <c r="N102" s="151">
        <v>316</v>
      </c>
      <c r="O102" s="62">
        <v>220</v>
      </c>
      <c r="P102" s="58">
        <v>100</v>
      </c>
      <c r="Q102" s="59">
        <v>71</v>
      </c>
      <c r="R102" s="59">
        <v>101</v>
      </c>
      <c r="S102" s="63">
        <v>100</v>
      </c>
      <c r="T102" s="64">
        <v>558</v>
      </c>
      <c r="U102" s="58">
        <v>451</v>
      </c>
      <c r="V102" s="59">
        <v>171</v>
      </c>
      <c r="W102" s="60">
        <v>75</v>
      </c>
      <c r="X102" s="59">
        <v>160</v>
      </c>
      <c r="Y102" s="26">
        <f t="shared" ref="Y102:Y111" si="8">SUM(C102:X102)-D102-F102-K102-P102-U102-W102-M102</f>
        <v>4133</v>
      </c>
    </row>
    <row r="103" spans="1:25" s="36" customFormat="1" ht="13.8">
      <c r="A103" s="248"/>
      <c r="B103" s="152" t="s">
        <v>144</v>
      </c>
      <c r="C103" s="29">
        <v>24</v>
      </c>
      <c r="D103" s="153">
        <v>12</v>
      </c>
      <c r="E103" s="31">
        <v>26</v>
      </c>
      <c r="F103" s="32">
        <v>20</v>
      </c>
      <c r="G103" s="31">
        <v>3</v>
      </c>
      <c r="H103" s="31">
        <v>16</v>
      </c>
      <c r="I103" s="33">
        <v>45</v>
      </c>
      <c r="J103" s="31">
        <v>127</v>
      </c>
      <c r="K103" s="32">
        <v>92</v>
      </c>
      <c r="L103" s="31">
        <v>26</v>
      </c>
      <c r="M103" s="32">
        <v>9</v>
      </c>
      <c r="N103" s="118">
        <v>30</v>
      </c>
      <c r="O103" s="154">
        <v>16</v>
      </c>
      <c r="P103" s="155">
        <v>6</v>
      </c>
      <c r="Q103" s="115">
        <v>1</v>
      </c>
      <c r="R103" s="31">
        <v>12</v>
      </c>
      <c r="S103" s="45">
        <v>20</v>
      </c>
      <c r="T103" s="156">
        <v>98</v>
      </c>
      <c r="U103" s="157">
        <v>74</v>
      </c>
      <c r="V103" s="31">
        <v>40</v>
      </c>
      <c r="W103" s="32">
        <v>16</v>
      </c>
      <c r="X103" s="115">
        <v>20</v>
      </c>
      <c r="Y103" s="158">
        <f>SUM(C103:X103)-D103-F103-K103-P103-U103-W103-M103</f>
        <v>504</v>
      </c>
    </row>
    <row r="104" spans="1:25" s="167" customFormat="1" ht="13.8" thickBot="1">
      <c r="A104" s="249"/>
      <c r="B104" s="159" t="s">
        <v>145</v>
      </c>
      <c r="C104" s="160">
        <v>0</v>
      </c>
      <c r="D104" s="161">
        <v>0</v>
      </c>
      <c r="E104" s="162">
        <v>0</v>
      </c>
      <c r="F104" s="163">
        <v>0</v>
      </c>
      <c r="G104" s="164">
        <v>0</v>
      </c>
      <c r="H104" s="164">
        <v>0</v>
      </c>
      <c r="I104" s="160">
        <v>0</v>
      </c>
      <c r="J104" s="160">
        <v>3</v>
      </c>
      <c r="K104" s="165">
        <v>3</v>
      </c>
      <c r="L104" s="164">
        <v>0</v>
      </c>
      <c r="M104" s="163"/>
      <c r="N104" s="164">
        <v>0</v>
      </c>
      <c r="O104" s="164">
        <v>0</v>
      </c>
      <c r="P104" s="165">
        <v>0</v>
      </c>
      <c r="Q104" s="164">
        <v>0</v>
      </c>
      <c r="R104" s="164">
        <v>0</v>
      </c>
      <c r="S104" s="164">
        <v>0</v>
      </c>
      <c r="T104" s="164">
        <v>0</v>
      </c>
      <c r="U104" s="165">
        <v>0</v>
      </c>
      <c r="V104" s="164">
        <v>0</v>
      </c>
      <c r="W104" s="163">
        <v>0</v>
      </c>
      <c r="X104" s="164">
        <v>0</v>
      </c>
      <c r="Y104" s="166">
        <f>SUM(C104:X104)-D104-F104-K104-P104-U104-W104-M104</f>
        <v>3</v>
      </c>
    </row>
    <row r="105" spans="1:25" s="36" customFormat="1" ht="23.4">
      <c r="A105" s="250" t="s">
        <v>146</v>
      </c>
      <c r="B105" s="168" t="s">
        <v>147</v>
      </c>
      <c r="C105" s="57">
        <v>3</v>
      </c>
      <c r="D105" s="25">
        <v>2</v>
      </c>
      <c r="E105" s="59">
        <v>3</v>
      </c>
      <c r="F105" s="60">
        <v>3</v>
      </c>
      <c r="G105" s="59">
        <v>2</v>
      </c>
      <c r="H105" s="59">
        <v>3</v>
      </c>
      <c r="I105" s="61">
        <v>4</v>
      </c>
      <c r="J105" s="59">
        <v>12</v>
      </c>
      <c r="K105" s="60">
        <v>10</v>
      </c>
      <c r="L105" s="59">
        <v>3</v>
      </c>
      <c r="M105" s="59">
        <v>3</v>
      </c>
      <c r="N105" s="151">
        <v>2</v>
      </c>
      <c r="O105" s="62">
        <v>4</v>
      </c>
      <c r="P105" s="25">
        <v>2</v>
      </c>
      <c r="Q105" s="59">
        <v>1</v>
      </c>
      <c r="R105" s="59">
        <v>1</v>
      </c>
      <c r="S105" s="63">
        <v>2</v>
      </c>
      <c r="T105" s="64">
        <v>7</v>
      </c>
      <c r="U105" s="64">
        <v>7</v>
      </c>
      <c r="V105" s="59">
        <v>4</v>
      </c>
      <c r="W105" s="60">
        <v>2</v>
      </c>
      <c r="X105" s="59">
        <v>1</v>
      </c>
      <c r="Y105" s="86">
        <f t="shared" si="8"/>
        <v>52</v>
      </c>
    </row>
    <row r="106" spans="1:25" s="36" customFormat="1" ht="13.8">
      <c r="A106" s="251"/>
      <c r="B106" s="37" t="s">
        <v>148</v>
      </c>
      <c r="C106" s="29">
        <v>2</v>
      </c>
      <c r="D106" s="40">
        <v>2</v>
      </c>
      <c r="E106" s="31">
        <v>3</v>
      </c>
      <c r="F106" s="32">
        <v>3</v>
      </c>
      <c r="G106" s="31">
        <v>2</v>
      </c>
      <c r="H106" s="31">
        <v>3</v>
      </c>
      <c r="I106" s="33">
        <v>4</v>
      </c>
      <c r="J106" s="31">
        <v>12</v>
      </c>
      <c r="K106" s="32">
        <v>10</v>
      </c>
      <c r="L106" s="31">
        <v>3</v>
      </c>
      <c r="M106" s="31">
        <v>3</v>
      </c>
      <c r="N106" s="118">
        <v>2</v>
      </c>
      <c r="O106" s="34">
        <v>4</v>
      </c>
      <c r="P106" s="40">
        <v>2</v>
      </c>
      <c r="Q106" s="31">
        <v>1</v>
      </c>
      <c r="R106" s="31">
        <v>1</v>
      </c>
      <c r="S106" s="45">
        <v>2</v>
      </c>
      <c r="T106" s="66">
        <v>7</v>
      </c>
      <c r="U106" s="66">
        <v>7</v>
      </c>
      <c r="V106" s="31">
        <v>4</v>
      </c>
      <c r="W106" s="32">
        <v>2</v>
      </c>
      <c r="X106" s="31">
        <v>1</v>
      </c>
      <c r="Y106" s="35">
        <f t="shared" si="8"/>
        <v>51</v>
      </c>
    </row>
    <row r="107" spans="1:25" s="36" customFormat="1" ht="19.8">
      <c r="A107" s="251"/>
      <c r="B107" s="37" t="s">
        <v>149</v>
      </c>
      <c r="C107" s="29">
        <v>0</v>
      </c>
      <c r="D107" s="40">
        <v>0</v>
      </c>
      <c r="E107" s="31">
        <v>1</v>
      </c>
      <c r="F107" s="32">
        <v>1</v>
      </c>
      <c r="G107" s="31">
        <v>1</v>
      </c>
      <c r="H107" s="31">
        <v>2</v>
      </c>
      <c r="I107" s="33">
        <v>2</v>
      </c>
      <c r="J107" s="31">
        <v>5</v>
      </c>
      <c r="K107" s="32">
        <v>5</v>
      </c>
      <c r="L107" s="31">
        <v>0</v>
      </c>
      <c r="M107" s="31">
        <v>0</v>
      </c>
      <c r="N107" s="118">
        <v>2</v>
      </c>
      <c r="O107" s="34">
        <v>3</v>
      </c>
      <c r="P107" s="40">
        <v>2</v>
      </c>
      <c r="Q107" s="31">
        <v>1</v>
      </c>
      <c r="R107" s="31">
        <v>0</v>
      </c>
      <c r="S107" s="45">
        <v>1</v>
      </c>
      <c r="T107" s="66">
        <v>3</v>
      </c>
      <c r="U107" s="66">
        <v>3</v>
      </c>
      <c r="V107" s="31">
        <v>2</v>
      </c>
      <c r="W107" s="32">
        <v>1</v>
      </c>
      <c r="X107" s="31">
        <v>0</v>
      </c>
      <c r="Y107" s="35">
        <f t="shared" si="8"/>
        <v>23</v>
      </c>
    </row>
    <row r="108" spans="1:25" s="36" customFormat="1" ht="19.8">
      <c r="A108" s="251"/>
      <c r="B108" s="37" t="s">
        <v>150</v>
      </c>
      <c r="C108" s="29">
        <v>1</v>
      </c>
      <c r="D108" s="40">
        <v>1</v>
      </c>
      <c r="E108" s="31">
        <v>2</v>
      </c>
      <c r="F108" s="32">
        <v>2</v>
      </c>
      <c r="G108" s="31">
        <v>0</v>
      </c>
      <c r="H108" s="31">
        <v>0</v>
      </c>
      <c r="I108" s="33">
        <v>1</v>
      </c>
      <c r="J108" s="31">
        <v>3</v>
      </c>
      <c r="K108" s="32">
        <v>2</v>
      </c>
      <c r="L108" s="31">
        <v>0</v>
      </c>
      <c r="M108" s="31">
        <v>0</v>
      </c>
      <c r="N108" s="118">
        <v>0</v>
      </c>
      <c r="O108" s="34">
        <v>0</v>
      </c>
      <c r="P108" s="40">
        <v>0</v>
      </c>
      <c r="Q108" s="31">
        <v>0</v>
      </c>
      <c r="R108" s="31">
        <v>1</v>
      </c>
      <c r="S108" s="45">
        <v>0</v>
      </c>
      <c r="T108" s="66">
        <v>2</v>
      </c>
      <c r="U108" s="66">
        <v>2</v>
      </c>
      <c r="V108" s="31">
        <v>1</v>
      </c>
      <c r="W108" s="32">
        <v>1</v>
      </c>
      <c r="X108" s="31">
        <v>0</v>
      </c>
      <c r="Y108" s="35">
        <f t="shared" si="8"/>
        <v>11</v>
      </c>
    </row>
    <row r="109" spans="1:25" s="36" customFormat="1" ht="13.8">
      <c r="A109" s="251"/>
      <c r="B109" s="28" t="s">
        <v>151</v>
      </c>
      <c r="C109" s="29">
        <v>2</v>
      </c>
      <c r="D109" s="40">
        <v>2</v>
      </c>
      <c r="E109" s="31">
        <v>3</v>
      </c>
      <c r="F109" s="32">
        <v>3</v>
      </c>
      <c r="G109" s="31">
        <v>2</v>
      </c>
      <c r="H109" s="31">
        <v>2</v>
      </c>
      <c r="I109" s="33">
        <v>4</v>
      </c>
      <c r="J109" s="31">
        <v>12</v>
      </c>
      <c r="K109" s="32">
        <v>10</v>
      </c>
      <c r="L109" s="31">
        <v>2</v>
      </c>
      <c r="M109" s="31">
        <v>2</v>
      </c>
      <c r="N109" s="118">
        <v>2</v>
      </c>
      <c r="O109" s="34">
        <v>2</v>
      </c>
      <c r="P109" s="40">
        <v>2</v>
      </c>
      <c r="Q109" s="31">
        <v>0</v>
      </c>
      <c r="R109" s="31">
        <v>1</v>
      </c>
      <c r="S109" s="45">
        <v>2</v>
      </c>
      <c r="T109" s="66">
        <v>7</v>
      </c>
      <c r="U109" s="30">
        <v>7</v>
      </c>
      <c r="V109" s="31">
        <v>2</v>
      </c>
      <c r="W109" s="32">
        <v>2</v>
      </c>
      <c r="X109" s="31">
        <v>1</v>
      </c>
      <c r="Y109" s="35">
        <f t="shared" si="8"/>
        <v>44</v>
      </c>
    </row>
    <row r="110" spans="1:25" s="36" customFormat="1" ht="13.8">
      <c r="A110" s="251"/>
      <c r="B110" s="37" t="s">
        <v>152</v>
      </c>
      <c r="C110" s="29">
        <v>0</v>
      </c>
      <c r="D110" s="40">
        <v>0</v>
      </c>
      <c r="E110" s="31">
        <v>1</v>
      </c>
      <c r="F110" s="32">
        <v>1</v>
      </c>
      <c r="G110" s="31">
        <v>1</v>
      </c>
      <c r="H110" s="31">
        <v>2</v>
      </c>
      <c r="I110" s="33">
        <v>2</v>
      </c>
      <c r="J110" s="31">
        <v>5</v>
      </c>
      <c r="K110" s="32">
        <v>5</v>
      </c>
      <c r="L110" s="31">
        <v>0</v>
      </c>
      <c r="M110" s="31">
        <v>0</v>
      </c>
      <c r="N110" s="118">
        <v>2</v>
      </c>
      <c r="O110" s="34">
        <v>2</v>
      </c>
      <c r="P110" s="40">
        <v>2</v>
      </c>
      <c r="Q110" s="31">
        <v>0</v>
      </c>
      <c r="R110" s="31">
        <v>0</v>
      </c>
      <c r="S110" s="45">
        <v>1</v>
      </c>
      <c r="T110" s="66">
        <v>3</v>
      </c>
      <c r="U110" s="30">
        <v>3</v>
      </c>
      <c r="V110" s="31">
        <v>1</v>
      </c>
      <c r="W110" s="32">
        <v>1</v>
      </c>
      <c r="X110" s="31">
        <v>0</v>
      </c>
      <c r="Y110" s="35">
        <f t="shared" si="8"/>
        <v>20</v>
      </c>
    </row>
    <row r="111" spans="1:25" s="36" customFormat="1" ht="14.4" thickBot="1">
      <c r="A111" s="252"/>
      <c r="B111" s="169" t="s">
        <v>153</v>
      </c>
      <c r="C111" s="49">
        <v>1</v>
      </c>
      <c r="D111" s="81">
        <v>1</v>
      </c>
      <c r="E111" s="51">
        <v>2</v>
      </c>
      <c r="F111" s="52">
        <v>2</v>
      </c>
      <c r="G111" s="51">
        <v>0</v>
      </c>
      <c r="H111" s="51">
        <v>0</v>
      </c>
      <c r="I111" s="53">
        <v>1</v>
      </c>
      <c r="J111" s="51">
        <v>3</v>
      </c>
      <c r="K111" s="52">
        <v>2</v>
      </c>
      <c r="L111" s="51">
        <v>0</v>
      </c>
      <c r="M111" s="51">
        <v>0</v>
      </c>
      <c r="N111" s="170">
        <v>0</v>
      </c>
      <c r="O111" s="54">
        <v>0</v>
      </c>
      <c r="P111" s="81">
        <v>0</v>
      </c>
      <c r="Q111" s="81">
        <v>0</v>
      </c>
      <c r="R111" s="51">
        <v>1</v>
      </c>
      <c r="S111" s="55">
        <v>0</v>
      </c>
      <c r="T111" s="171">
        <v>2</v>
      </c>
      <c r="U111" s="50">
        <v>2</v>
      </c>
      <c r="V111" s="51">
        <v>1</v>
      </c>
      <c r="W111" s="52">
        <v>1</v>
      </c>
      <c r="X111" s="51">
        <v>0</v>
      </c>
      <c r="Y111" s="172">
        <f t="shared" si="8"/>
        <v>11</v>
      </c>
    </row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</sheetData>
  <mergeCells count="9">
    <mergeCell ref="A102:A104"/>
    <mergeCell ref="A105:A111"/>
    <mergeCell ref="B1:Y1"/>
    <mergeCell ref="A5:A33"/>
    <mergeCell ref="A34:A46"/>
    <mergeCell ref="A47:A72"/>
    <mergeCell ref="A73:A75"/>
    <mergeCell ref="A76:A89"/>
    <mergeCell ref="A90:A101"/>
  </mergeCells>
  <conditionalFormatting sqref="Y35">
    <cfRule type="cellIs" dxfId="0" priority="1" operator="notEqual">
      <formula>SUM($Y$44:$Y$46)</formula>
    </cfRule>
  </conditionalFormatting>
  <hyperlinks>
    <hyperlink ref="N100" r:id="rId1" xr:uid="{00000000-0004-0000-0000-000000000000}"/>
    <hyperlink ref="S100" r:id="rId2" xr:uid="{00000000-0004-0000-0000-000001000000}"/>
    <hyperlink ref="J101" r:id="rId3" xr:uid="{00000000-0004-0000-0000-000002000000}"/>
    <hyperlink ref="N101" r:id="rId4" xr:uid="{00000000-0004-0000-0000-000003000000}"/>
    <hyperlink ref="C101" r:id="rId5" xr:uid="{00000000-0004-0000-0000-000004000000}"/>
    <hyperlink ref="E101" r:id="rId6" xr:uid="{00000000-0004-0000-0000-000005000000}"/>
    <hyperlink ref="I101" r:id="rId7" xr:uid="{00000000-0004-0000-0000-000006000000}"/>
    <hyperlink ref="X101" r:id="rId8" xr:uid="{00000000-0004-0000-0000-000007000000}"/>
    <hyperlink ref="V101" r:id="rId9" xr:uid="{00000000-0004-0000-0000-000008000000}"/>
    <hyperlink ref="O101" r:id="rId10" xr:uid="{00000000-0004-0000-0000-000009000000}"/>
    <hyperlink ref="R100" r:id="rId11" display="gbp.turosnkoscielna@wp.pl" xr:uid="{00000000-0004-0000-0000-00000A000000}"/>
    <hyperlink ref="K101" r:id="rId12" xr:uid="{00000000-0004-0000-0000-00000B000000}"/>
    <hyperlink ref="D101" r:id="rId13" xr:uid="{00000000-0004-0000-0000-00000C000000}"/>
    <hyperlink ref="P101" r:id="rId14" xr:uid="{00000000-0004-0000-0000-00000D000000}"/>
    <hyperlink ref="L100" r:id="rId15" xr:uid="{00000000-0004-0000-0000-00000E000000}"/>
    <hyperlink ref="M100" r:id="rId16" xr:uid="{00000000-0004-0000-0000-00000F000000}"/>
    <hyperlink ref="F101" r:id="rId17" xr:uid="{00000000-0004-0000-0000-000010000000}"/>
    <hyperlink ref="W101" r:id="rId18" xr:uid="{00000000-0004-0000-0000-000011000000}"/>
    <hyperlink ref="T101" r:id="rId19" xr:uid="{00000000-0004-0000-0000-000012000000}"/>
    <hyperlink ref="U101" r:id="rId20" xr:uid="{00000000-0004-0000-0000-000013000000}"/>
    <hyperlink ref="M101" r:id="rId21" xr:uid="{00000000-0004-0000-0000-000014000000}"/>
    <hyperlink ref="L101" r:id="rId22" xr:uid="{00000000-0004-0000-0000-000015000000}"/>
    <hyperlink ref="H101" r:id="rId23" xr:uid="{00000000-0004-0000-0000-000016000000}"/>
  </hyperlinks>
  <pageMargins left="0.7" right="0.7" top="0.75" bottom="0.75" header="0.3" footer="0.3"/>
  <pageSetup paperSize="9" orientation="portrait" horizontalDpi="300" verticalDpi="30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Magdalena Korolczuk</cp:lastModifiedBy>
  <cp:lastPrinted>2021-01-21T09:58:32Z</cp:lastPrinted>
  <dcterms:created xsi:type="dcterms:W3CDTF">2021-01-17T17:55:04Z</dcterms:created>
  <dcterms:modified xsi:type="dcterms:W3CDTF">2021-06-21T11:38:10Z</dcterms:modified>
</cp:coreProperties>
</file>