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jdobrolowicz\273 Umowy zawarte w wyniku postępowań w trybie zamówień publicznych\UMOWY NA 2024R\Koszenie 2024\"/>
    </mc:Choice>
  </mc:AlternateContent>
  <bookViews>
    <workbookView xWindow="0" yWindow="0" windowWidth="19170" windowHeight="6645"/>
  </bookViews>
  <sheets>
    <sheet name="Arkusz1" sheetId="1" r:id="rId1"/>
    <sheet name="Arkusz2" sheetId="2" r:id="rId2"/>
    <sheet name="Arkusz3" sheetId="3" r:id="rId3"/>
  </sheets>
  <calcPr calcId="152511"/>
</workbook>
</file>

<file path=xl/calcChain.xml><?xml version="1.0" encoding="utf-8"?>
<calcChain xmlns="http://schemas.openxmlformats.org/spreadsheetml/2006/main">
  <c r="E23" i="1" l="1"/>
  <c r="G23" i="1" s="1"/>
  <c r="E53" i="1" l="1"/>
  <c r="G53" i="1" s="1"/>
  <c r="D20" i="1" l="1"/>
  <c r="D33" i="1" l="1"/>
  <c r="D6" i="1"/>
  <c r="E52" i="1" l="1"/>
  <c r="G52" i="1" s="1"/>
  <c r="E39" i="1"/>
  <c r="G39" i="1" s="1"/>
  <c r="E37" i="1"/>
  <c r="E20" i="1"/>
  <c r="E2" i="1" l="1"/>
  <c r="G2" i="1" s="1"/>
  <c r="E51" i="1"/>
  <c r="G51" i="1" s="1"/>
  <c r="E50" i="1"/>
  <c r="G50" i="1" s="1"/>
  <c r="E49" i="1"/>
  <c r="G49" i="1" s="1"/>
  <c r="E48" i="1"/>
  <c r="G48" i="1" s="1"/>
  <c r="E47" i="1"/>
  <c r="G47" i="1" s="1"/>
  <c r="E46" i="1"/>
  <c r="G46" i="1" s="1"/>
  <c r="E45" i="1"/>
  <c r="G45" i="1" s="1"/>
  <c r="E44" i="1"/>
  <c r="G44" i="1" s="1"/>
  <c r="E43" i="1"/>
  <c r="G43" i="1" s="1"/>
  <c r="E42" i="1"/>
  <c r="G42" i="1" s="1"/>
  <c r="E41" i="1"/>
  <c r="G41" i="1" s="1"/>
  <c r="E40" i="1"/>
  <c r="G40" i="1" s="1"/>
  <c r="E38" i="1"/>
  <c r="G38" i="1" s="1"/>
  <c r="G37" i="1"/>
  <c r="E36" i="1"/>
  <c r="G36" i="1" s="1"/>
  <c r="E35" i="1"/>
  <c r="G35" i="1" s="1"/>
  <c r="E34" i="1"/>
  <c r="G34" i="1" s="1"/>
  <c r="E33" i="1"/>
  <c r="G33" i="1" s="1"/>
  <c r="E32" i="1"/>
  <c r="G32" i="1" s="1"/>
  <c r="E31" i="1"/>
  <c r="G31" i="1" s="1"/>
  <c r="E30" i="1"/>
  <c r="G30" i="1" s="1"/>
  <c r="E28" i="1"/>
  <c r="G28" i="1" s="1"/>
  <c r="E27" i="1"/>
  <c r="G27" i="1" s="1"/>
  <c r="E26" i="1"/>
  <c r="G26" i="1" s="1"/>
  <c r="E25" i="1"/>
  <c r="G25" i="1" s="1"/>
  <c r="E24" i="1"/>
  <c r="G24" i="1" s="1"/>
  <c r="E22" i="1"/>
  <c r="G22" i="1" s="1"/>
  <c r="E21" i="1"/>
  <c r="G21" i="1" s="1"/>
  <c r="G20" i="1"/>
  <c r="E19" i="1"/>
  <c r="G19" i="1" s="1"/>
  <c r="E18" i="1"/>
  <c r="G18" i="1" s="1"/>
  <c r="E17" i="1"/>
  <c r="G17" i="1" s="1"/>
  <c r="E16" i="1"/>
  <c r="G16" i="1" s="1"/>
  <c r="E15" i="1"/>
  <c r="G15" i="1" s="1"/>
  <c r="E14" i="1"/>
  <c r="G14" i="1" s="1"/>
  <c r="E13" i="1"/>
  <c r="G13" i="1" s="1"/>
  <c r="E12" i="1"/>
  <c r="G12" i="1" s="1"/>
  <c r="E11" i="1"/>
  <c r="G11" i="1" s="1"/>
  <c r="E10" i="1"/>
  <c r="G10" i="1" s="1"/>
  <c r="E9" i="1"/>
  <c r="G9" i="1" s="1"/>
  <c r="E8" i="1"/>
  <c r="G8" i="1" s="1"/>
  <c r="E7" i="1"/>
  <c r="G7" i="1" s="1"/>
  <c r="E6" i="1"/>
  <c r="G6" i="1" s="1"/>
  <c r="E5" i="1"/>
  <c r="G5" i="1" s="1"/>
  <c r="E4" i="1"/>
  <c r="G4" i="1" s="1"/>
  <c r="E3" i="1"/>
  <c r="G3" i="1" s="1"/>
  <c r="G54" i="1" s="1"/>
</calcChain>
</file>

<file path=xl/comments1.xml><?xml version="1.0" encoding="utf-8"?>
<comments xmlns="http://schemas.openxmlformats.org/spreadsheetml/2006/main">
  <authors>
    <author>Justyna Dobrołowicz</author>
  </authors>
  <commentList>
    <comment ref="C6" authorId="0" shapeId="0">
      <text>
        <r>
          <rPr>
            <b/>
            <sz val="9"/>
            <color indexed="81"/>
            <rFont val="Tahoma"/>
            <charset val="1"/>
          </rPr>
          <t>Justyna Dobrołowicz:</t>
        </r>
        <r>
          <rPr>
            <sz val="9"/>
            <color indexed="81"/>
            <rFont val="Tahoma"/>
            <charset val="1"/>
          </rPr>
          <t xml:space="preserve">
Nie kosimy odcinka 1250 m objętego przebudową.
</t>
        </r>
      </text>
    </comment>
    <comment ref="C23" authorId="0" shapeId="0">
      <text>
        <r>
          <rPr>
            <b/>
            <sz val="9"/>
            <color indexed="81"/>
            <rFont val="Tahoma"/>
            <family val="2"/>
            <charset val="238"/>
          </rPr>
          <t>Justyna Dobrołowicz:</t>
        </r>
        <r>
          <rPr>
            <sz val="9"/>
            <color indexed="81"/>
            <rFont val="Tahoma"/>
            <family val="2"/>
            <charset val="238"/>
          </rPr>
          <t xml:space="preserve">
Usuniete 1475 m - odcinek do przebudowy</t>
        </r>
      </text>
    </comment>
    <comment ref="C32" authorId="0" shapeId="0">
      <text>
        <r>
          <rPr>
            <b/>
            <sz val="9"/>
            <color indexed="81"/>
            <rFont val="Tahoma"/>
            <family val="2"/>
            <charset val="238"/>
          </rPr>
          <t>Justyna Dobrołowicz:</t>
        </r>
        <r>
          <rPr>
            <sz val="9"/>
            <color indexed="81"/>
            <rFont val="Tahoma"/>
            <family val="2"/>
            <charset val="238"/>
          </rPr>
          <t xml:space="preserve">
Usunięte 1545 m - droga objęta przebudową</t>
        </r>
      </text>
    </comment>
    <comment ref="C33" authorId="0" shapeId="0">
      <text>
        <r>
          <rPr>
            <b/>
            <sz val="9"/>
            <color indexed="81"/>
            <rFont val="Tahoma"/>
            <family val="2"/>
            <charset val="238"/>
          </rPr>
          <t>Justyna Dobrołowicz:</t>
        </r>
        <r>
          <rPr>
            <sz val="9"/>
            <color indexed="81"/>
            <rFont val="Tahoma"/>
            <family val="2"/>
            <charset val="238"/>
          </rPr>
          <t xml:space="preserve">
Bez odcinka Kupinino - Ojerzyce - droga do przebudowy 750 m</t>
        </r>
      </text>
    </comment>
  </commentList>
</comments>
</file>

<file path=xl/sharedStrings.xml><?xml version="1.0" encoding="utf-8"?>
<sst xmlns="http://schemas.openxmlformats.org/spreadsheetml/2006/main" count="100" uniqueCount="95">
  <si>
    <t>1242F</t>
  </si>
  <si>
    <t>Świebodzin - Ługów</t>
  </si>
  <si>
    <t>m. Ługów</t>
  </si>
  <si>
    <t>Ługów - Lubrza</t>
  </si>
  <si>
    <t>m. Lubrza</t>
  </si>
  <si>
    <t>Boryszyn - gr. powiatu (kier. Zarzyń)</t>
  </si>
  <si>
    <t>1220F</t>
  </si>
  <si>
    <t>m. Lubrza od 1242F do cmentarza</t>
  </si>
  <si>
    <t>Lubrza - Nowa Wioska</t>
  </si>
  <si>
    <t>1239F</t>
  </si>
  <si>
    <t>Lubrza – Bucze - DK 92</t>
  </si>
  <si>
    <t>1237F</t>
  </si>
  <si>
    <t>Bucze – Żelechów - Łagów</t>
  </si>
  <si>
    <t>1240F</t>
  </si>
  <si>
    <t>Żelechów - Sieniawa</t>
  </si>
  <si>
    <t>1236F</t>
  </si>
  <si>
    <t>DK 92 – koniec m. Gronów</t>
  </si>
  <si>
    <t>Gronów – Łagów (w tym m. Łagów)</t>
  </si>
  <si>
    <t>Łagów – Sieniawa – gr. powiatu (kier. Zarzyń)</t>
  </si>
  <si>
    <t>1235F</t>
  </si>
  <si>
    <t>Poźrzadło - Łagów</t>
  </si>
  <si>
    <t>Łagów - Jemiołów</t>
  </si>
  <si>
    <t>1238F</t>
  </si>
  <si>
    <t>DK 92 - Zagórze</t>
  </si>
  <si>
    <t>1243F</t>
  </si>
  <si>
    <t>Wilkowo - Ługów</t>
  </si>
  <si>
    <t>1231F</t>
  </si>
  <si>
    <t>1219F</t>
  </si>
  <si>
    <t>dawna DK3 - Glińsk</t>
  </si>
  <si>
    <t>1218F</t>
  </si>
  <si>
    <t>Glińsk - Jordanowo</t>
  </si>
  <si>
    <t>1221F</t>
  </si>
  <si>
    <t>Jordanowo - Nowy Dworek</t>
  </si>
  <si>
    <t>Sieniawa - gr. powiatu (kier. Wielowieś)</t>
  </si>
  <si>
    <t>1211F</t>
  </si>
  <si>
    <t>Myszęcin - Szczaniec</t>
  </si>
  <si>
    <t>Szczaniec - Smardzewo</t>
  </si>
  <si>
    <t>1217F</t>
  </si>
  <si>
    <t>1216F</t>
  </si>
  <si>
    <t>1201F</t>
  </si>
  <si>
    <t>Smardzewo - gr. powiatu (kier. Buków)</t>
  </si>
  <si>
    <t>1209F</t>
  </si>
  <si>
    <t>Szczaniec – Wolimirzyce - Kiełcze</t>
  </si>
  <si>
    <t>Rosin - Raków</t>
  </si>
  <si>
    <t>1202F</t>
  </si>
  <si>
    <t>1230F</t>
  </si>
  <si>
    <t>dawna DK 3 – ferma (kier. Lubinicko)</t>
  </si>
  <si>
    <t>1229F</t>
  </si>
  <si>
    <t>dawna DK 3 – Rudgerzowice - Chociule</t>
  </si>
  <si>
    <t>Łąkie - Skąpe</t>
  </si>
  <si>
    <t>1225F</t>
  </si>
  <si>
    <t>1233F</t>
  </si>
  <si>
    <t>Niedźwiedź - Przełazy</t>
  </si>
  <si>
    <t>Kalinowo - Niesulice</t>
  </si>
  <si>
    <t>Niesulice - Ołobok</t>
  </si>
  <si>
    <t>Ołobok – Łąkie - Radoszyn</t>
  </si>
  <si>
    <t>1224F</t>
  </si>
  <si>
    <t>Radoszyn - Darnawa</t>
  </si>
  <si>
    <t>1222F</t>
  </si>
  <si>
    <t>Darnawa - Skąpe</t>
  </si>
  <si>
    <t>1205F</t>
  </si>
  <si>
    <t>Pałck – Niekarzyn – Kępsko – dawna DK 3</t>
  </si>
  <si>
    <t>1227F</t>
  </si>
  <si>
    <t>1226F</t>
  </si>
  <si>
    <t>Podła Góra - Węgrzynice</t>
  </si>
  <si>
    <t>1157F</t>
  </si>
  <si>
    <t>Węgrzynice - gr. powiatu (kier. Gryżyna)</t>
  </si>
  <si>
    <t>1228F</t>
  </si>
  <si>
    <t>Ołobok - Rokitnica</t>
  </si>
  <si>
    <t>Ołobok - Świebodzin</t>
  </si>
  <si>
    <t>RAZEM  [ha]</t>
  </si>
  <si>
    <t>Lp.</t>
  </si>
  <si>
    <t>odcinek</t>
  </si>
  <si>
    <t>nr drogi</t>
  </si>
  <si>
    <t>długość odcinka [m]</t>
  </si>
  <si>
    <t>długość koszenia [m]</t>
  </si>
  <si>
    <t>koszona pow. [ha]</t>
  </si>
  <si>
    <t>szerokość koszenia [m]</t>
  </si>
  <si>
    <t>1244F</t>
  </si>
  <si>
    <t>gr. powiatu (kier. Sycowice) - Podła Góra – Cibórz – DP 1225F</t>
  </si>
  <si>
    <t>DK92 - Przełazy</t>
  </si>
  <si>
    <t>Skąpe – Rokitnica – Węgrzynice - Błonie - Niedźwiedź – Toporów – Czyste - Poźrzadło</t>
  </si>
  <si>
    <t>1223F</t>
  </si>
  <si>
    <t>1245F</t>
  </si>
  <si>
    <t xml:space="preserve"> Mostki ( od DK nr 92) - Tyczyno </t>
  </si>
  <si>
    <t>4018F</t>
  </si>
  <si>
    <t>ul. Zachodnia w Świebodzinie                                                                                                         -od przejazdu kolejowego do DK92</t>
  </si>
  <si>
    <t>!</t>
  </si>
  <si>
    <t>Lubrza - Boryszyn ( bez odcinka objętego przebudową)</t>
  </si>
  <si>
    <t>Od 1211F do drogi gminnej w Wilenku</t>
  </si>
  <si>
    <t xml:space="preserve">Opalewo - Koźminek - Kręcko </t>
  </si>
  <si>
    <t xml:space="preserve">Wityń – Kupienino                                                                                                    Ojerzyce - Jeziory ( bez odcinka Kupienino - Ojerzyce </t>
  </si>
  <si>
    <t>dawna DW            nr 302</t>
  </si>
  <si>
    <t>od skrzyżowania z DW 303 w kierunku do m. Chlastawa (rondo)</t>
  </si>
  <si>
    <r>
      <t>Wilkowo - Borów</t>
    </r>
    <r>
      <rPr>
        <b/>
        <strike/>
        <sz val="11"/>
        <color theme="1"/>
        <rFont val="Calibri"/>
        <family val="2"/>
        <charset val="238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</si>
</sst>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trike/>
      <sz val="11"/>
      <color rgb="FF3F3F3F"/>
      <name val="Calibri"/>
      <family val="2"/>
      <charset val="238"/>
      <scheme val="minor"/>
    </font>
    <font>
      <b/>
      <strike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20">
    <xf numFmtId="0" fontId="0" fillId="0" borderId="0" xfId="0"/>
    <xf numFmtId="0" fontId="1" fillId="2" borderId="1" xfId="1"/>
    <xf numFmtId="0" fontId="1" fillId="2" borderId="1" xfId="1" applyAlignment="1">
      <alignment wrapText="1"/>
    </xf>
    <xf numFmtId="0" fontId="1" fillId="2" borderId="1" xfId="1" applyAlignment="1"/>
    <xf numFmtId="0" fontId="1" fillId="2" borderId="1" xfId="1" applyAlignment="1">
      <alignment horizontal="center" vertical="center"/>
    </xf>
    <xf numFmtId="0" fontId="1" fillId="3" borderId="1" xfId="1" applyFill="1" applyAlignment="1">
      <alignment horizontal="center" vertical="center"/>
    </xf>
    <xf numFmtId="0" fontId="0" fillId="4" borderId="0" xfId="0" applyFill="1"/>
    <xf numFmtId="0" fontId="1" fillId="2" borderId="1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3" borderId="1" xfId="1" applyFont="1" applyFill="1"/>
    <xf numFmtId="0" fontId="1" fillId="3" borderId="1" xfId="1" applyFill="1"/>
    <xf numFmtId="0" fontId="1" fillId="3" borderId="1" xfId="1" applyFill="1" applyAlignment="1">
      <alignment vertical="center"/>
    </xf>
    <xf numFmtId="0" fontId="5" fillId="0" borderId="0" xfId="0" applyFont="1"/>
    <xf numFmtId="0" fontId="8" fillId="2" borderId="1" xfId="1" applyFont="1"/>
    <xf numFmtId="0" fontId="1" fillId="2" borderId="2" xfId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wrapText="1"/>
    </xf>
    <xf numFmtId="0" fontId="1" fillId="3" borderId="2" xfId="1" applyFont="1" applyFill="1" applyBorder="1" applyAlignment="1">
      <alignment vertical="center" wrapText="1"/>
    </xf>
    <xf numFmtId="0" fontId="0" fillId="0" borderId="4" xfId="0" applyBorder="1" applyAlignment="1">
      <alignment wrapText="1"/>
    </xf>
  </cellXfs>
  <cellStyles count="2">
    <cellStyle name="Dane wyjściowe" xfId="1" builtinId="2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54"/>
  <sheetViews>
    <sheetView tabSelected="1" workbookViewId="0">
      <selection activeCell="M22" sqref="M22"/>
    </sheetView>
  </sheetViews>
  <sheetFormatPr defaultRowHeight="15" x14ac:dyDescent="0.25"/>
  <cols>
    <col min="1" max="1" width="3.85546875" style="8" customWidth="1"/>
    <col min="2" max="2" width="13.140625" style="8" customWidth="1"/>
    <col min="3" max="3" width="56.140625" customWidth="1"/>
    <col min="6" max="6" width="11" customWidth="1"/>
    <col min="13" max="13" width="13.140625" customWidth="1"/>
  </cols>
  <sheetData>
    <row r="1" spans="1:8" ht="42.75" customHeight="1" x14ac:dyDescent="0.25">
      <c r="A1" s="4" t="s">
        <v>71</v>
      </c>
      <c r="B1" s="4" t="s">
        <v>73</v>
      </c>
      <c r="C1" s="1" t="s">
        <v>72</v>
      </c>
      <c r="D1" s="2" t="s">
        <v>74</v>
      </c>
      <c r="E1" s="2" t="s">
        <v>75</v>
      </c>
      <c r="F1" s="2" t="s">
        <v>77</v>
      </c>
      <c r="G1" s="2" t="s">
        <v>76</v>
      </c>
    </row>
    <row r="2" spans="1:8" x14ac:dyDescent="0.25">
      <c r="A2" s="14">
        <v>1</v>
      </c>
      <c r="B2" s="14" t="s">
        <v>0</v>
      </c>
      <c r="C2" s="1" t="s">
        <v>1</v>
      </c>
      <c r="D2" s="4">
        <v>1525</v>
      </c>
      <c r="E2" s="4">
        <f>D2*2</f>
        <v>3050</v>
      </c>
      <c r="F2" s="4">
        <v>4</v>
      </c>
      <c r="G2" s="4">
        <f>(E2*F2)/10000</f>
        <v>1.22</v>
      </c>
    </row>
    <row r="3" spans="1:8" x14ac:dyDescent="0.25">
      <c r="A3" s="16"/>
      <c r="B3" s="16"/>
      <c r="C3" s="1" t="s">
        <v>2</v>
      </c>
      <c r="D3" s="4">
        <v>640</v>
      </c>
      <c r="E3" s="4">
        <f t="shared" ref="E3:E50" si="0">D3*2</f>
        <v>1280</v>
      </c>
      <c r="F3" s="4">
        <v>1.5</v>
      </c>
      <c r="G3" s="4">
        <f>(E3*F3)/10000</f>
        <v>0.192</v>
      </c>
    </row>
    <row r="4" spans="1:8" x14ac:dyDescent="0.25">
      <c r="A4" s="16"/>
      <c r="B4" s="16"/>
      <c r="C4" s="1" t="s">
        <v>3</v>
      </c>
      <c r="D4" s="4">
        <v>4000</v>
      </c>
      <c r="E4" s="4">
        <f t="shared" si="0"/>
        <v>8000</v>
      </c>
      <c r="F4" s="4">
        <v>4</v>
      </c>
      <c r="G4" s="4">
        <f t="shared" ref="G4:G50" si="1">(E4*F4)/10000</f>
        <v>3.2</v>
      </c>
    </row>
    <row r="5" spans="1:8" x14ac:dyDescent="0.25">
      <c r="A5" s="16"/>
      <c r="B5" s="16"/>
      <c r="C5" s="1" t="s">
        <v>4</v>
      </c>
      <c r="D5" s="4">
        <v>655</v>
      </c>
      <c r="E5" s="4">
        <f t="shared" si="0"/>
        <v>1310</v>
      </c>
      <c r="F5" s="4">
        <v>1.5</v>
      </c>
      <c r="G5" s="4">
        <f t="shared" si="1"/>
        <v>0.19650000000000001</v>
      </c>
    </row>
    <row r="6" spans="1:8" x14ac:dyDescent="0.25">
      <c r="A6" s="16"/>
      <c r="B6" s="16"/>
      <c r="C6" s="1" t="s">
        <v>88</v>
      </c>
      <c r="D6" s="4">
        <f>4795-1250</f>
        <v>3545</v>
      </c>
      <c r="E6" s="4">
        <f t="shared" si="0"/>
        <v>7090</v>
      </c>
      <c r="F6" s="4">
        <v>2</v>
      </c>
      <c r="G6" s="4">
        <f t="shared" si="1"/>
        <v>1.4179999999999999</v>
      </c>
      <c r="H6" s="12" t="s">
        <v>87</v>
      </c>
    </row>
    <row r="7" spans="1:8" x14ac:dyDescent="0.25">
      <c r="A7" s="15"/>
      <c r="B7" s="15"/>
      <c r="C7" s="1" t="s">
        <v>5</v>
      </c>
      <c r="D7" s="4">
        <v>2070</v>
      </c>
      <c r="E7" s="4">
        <f t="shared" si="0"/>
        <v>4140</v>
      </c>
      <c r="F7" s="4">
        <v>1.5</v>
      </c>
      <c r="G7" s="4">
        <f t="shared" si="1"/>
        <v>0.621</v>
      </c>
    </row>
    <row r="8" spans="1:8" x14ac:dyDescent="0.25">
      <c r="A8" s="4">
        <v>2</v>
      </c>
      <c r="B8" s="4" t="s">
        <v>6</v>
      </c>
      <c r="C8" s="1" t="s">
        <v>7</v>
      </c>
      <c r="D8" s="4">
        <v>565</v>
      </c>
      <c r="E8" s="4">
        <f t="shared" si="0"/>
        <v>1130</v>
      </c>
      <c r="F8" s="4">
        <v>1.5</v>
      </c>
      <c r="G8" s="4">
        <f t="shared" si="1"/>
        <v>0.16950000000000001</v>
      </c>
    </row>
    <row r="9" spans="1:8" x14ac:dyDescent="0.25">
      <c r="A9" s="4">
        <v>3</v>
      </c>
      <c r="B9" s="4" t="s">
        <v>78</v>
      </c>
      <c r="C9" s="1" t="s">
        <v>8</v>
      </c>
      <c r="D9" s="4">
        <v>1070</v>
      </c>
      <c r="E9" s="4">
        <f t="shared" si="0"/>
        <v>2140</v>
      </c>
      <c r="F9" s="4">
        <v>1.5</v>
      </c>
      <c r="G9" s="4">
        <f t="shared" si="1"/>
        <v>0.32100000000000001</v>
      </c>
    </row>
    <row r="10" spans="1:8" x14ac:dyDescent="0.25">
      <c r="A10" s="4">
        <v>4</v>
      </c>
      <c r="B10" s="4" t="s">
        <v>9</v>
      </c>
      <c r="C10" s="1" t="s">
        <v>10</v>
      </c>
      <c r="D10" s="4">
        <v>7010</v>
      </c>
      <c r="E10" s="4">
        <f t="shared" si="0"/>
        <v>14020</v>
      </c>
      <c r="F10" s="4">
        <v>1.5</v>
      </c>
      <c r="G10" s="4">
        <f t="shared" si="1"/>
        <v>2.1030000000000002</v>
      </c>
    </row>
    <row r="11" spans="1:8" x14ac:dyDescent="0.25">
      <c r="A11" s="4">
        <v>5</v>
      </c>
      <c r="B11" s="4" t="s">
        <v>11</v>
      </c>
      <c r="C11" s="1" t="s">
        <v>12</v>
      </c>
      <c r="D11" s="4">
        <v>6700</v>
      </c>
      <c r="E11" s="4">
        <f t="shared" si="0"/>
        <v>13400</v>
      </c>
      <c r="F11" s="4">
        <v>1.5</v>
      </c>
      <c r="G11" s="4">
        <f t="shared" si="1"/>
        <v>2.0099999999999998</v>
      </c>
    </row>
    <row r="12" spans="1:8" x14ac:dyDescent="0.25">
      <c r="A12" s="4">
        <v>6</v>
      </c>
      <c r="B12" s="4" t="s">
        <v>13</v>
      </c>
      <c r="C12" s="1" t="s">
        <v>14</v>
      </c>
      <c r="D12" s="4">
        <v>4720</v>
      </c>
      <c r="E12" s="4">
        <f t="shared" si="0"/>
        <v>9440</v>
      </c>
      <c r="F12" s="4">
        <v>1.5</v>
      </c>
      <c r="G12" s="4">
        <f t="shared" si="1"/>
        <v>1.4159999999999999</v>
      </c>
    </row>
    <row r="13" spans="1:8" x14ac:dyDescent="0.25">
      <c r="A13" s="14">
        <v>7</v>
      </c>
      <c r="B13" s="14" t="s">
        <v>15</v>
      </c>
      <c r="C13" s="1" t="s">
        <v>16</v>
      </c>
      <c r="D13" s="4">
        <v>625</v>
      </c>
      <c r="E13" s="4">
        <f t="shared" si="0"/>
        <v>1250</v>
      </c>
      <c r="F13" s="4">
        <v>1.5</v>
      </c>
      <c r="G13" s="4">
        <f t="shared" si="1"/>
        <v>0.1875</v>
      </c>
    </row>
    <row r="14" spans="1:8" x14ac:dyDescent="0.25">
      <c r="A14" s="16"/>
      <c r="B14" s="16"/>
      <c r="C14" s="1" t="s">
        <v>17</v>
      </c>
      <c r="D14" s="4">
        <v>2555</v>
      </c>
      <c r="E14" s="4">
        <f t="shared" si="0"/>
        <v>5110</v>
      </c>
      <c r="F14" s="4">
        <v>3.7</v>
      </c>
      <c r="G14" s="4">
        <f t="shared" si="1"/>
        <v>1.8907</v>
      </c>
    </row>
    <row r="15" spans="1:8" x14ac:dyDescent="0.25">
      <c r="A15" s="15"/>
      <c r="B15" s="15"/>
      <c r="C15" s="1" t="s">
        <v>18</v>
      </c>
      <c r="D15" s="4">
        <v>5850</v>
      </c>
      <c r="E15" s="4">
        <f t="shared" si="0"/>
        <v>11700</v>
      </c>
      <c r="F15" s="4">
        <v>1.5</v>
      </c>
      <c r="G15" s="4">
        <f t="shared" si="1"/>
        <v>1.7549999999999999</v>
      </c>
    </row>
    <row r="16" spans="1:8" x14ac:dyDescent="0.25">
      <c r="A16" s="14">
        <v>8</v>
      </c>
      <c r="B16" s="14" t="s">
        <v>19</v>
      </c>
      <c r="C16" s="1" t="s">
        <v>20</v>
      </c>
      <c r="D16" s="4">
        <v>4180</v>
      </c>
      <c r="E16" s="4">
        <f t="shared" si="0"/>
        <v>8360</v>
      </c>
      <c r="F16" s="4">
        <v>2</v>
      </c>
      <c r="G16" s="4">
        <f t="shared" si="1"/>
        <v>1.6719999999999999</v>
      </c>
    </row>
    <row r="17" spans="1:13" x14ac:dyDescent="0.25">
      <c r="A17" s="15"/>
      <c r="B17" s="15"/>
      <c r="C17" s="1" t="s">
        <v>21</v>
      </c>
      <c r="D17" s="4">
        <v>2650</v>
      </c>
      <c r="E17" s="4">
        <f t="shared" si="0"/>
        <v>5300</v>
      </c>
      <c r="F17" s="4">
        <v>1.5</v>
      </c>
      <c r="G17" s="4">
        <f t="shared" si="1"/>
        <v>0.79500000000000004</v>
      </c>
    </row>
    <row r="18" spans="1:13" x14ac:dyDescent="0.25">
      <c r="A18" s="4">
        <v>9</v>
      </c>
      <c r="B18" s="4" t="s">
        <v>22</v>
      </c>
      <c r="C18" s="1" t="s">
        <v>23</v>
      </c>
      <c r="D18" s="4">
        <v>2230</v>
      </c>
      <c r="E18" s="4">
        <f t="shared" si="0"/>
        <v>4460</v>
      </c>
      <c r="F18" s="4">
        <v>1.5</v>
      </c>
      <c r="G18" s="4">
        <f t="shared" si="1"/>
        <v>0.66900000000000004</v>
      </c>
    </row>
    <row r="19" spans="1:13" x14ac:dyDescent="0.25">
      <c r="A19" s="4">
        <v>10</v>
      </c>
      <c r="B19" s="4" t="s">
        <v>24</v>
      </c>
      <c r="C19" s="1" t="s">
        <v>25</v>
      </c>
      <c r="D19" s="4">
        <v>2665</v>
      </c>
      <c r="E19" s="4">
        <f t="shared" si="0"/>
        <v>5330</v>
      </c>
      <c r="F19" s="4">
        <v>1.5</v>
      </c>
      <c r="G19" s="4">
        <f t="shared" si="1"/>
        <v>0.79949999999999999</v>
      </c>
    </row>
    <row r="20" spans="1:13" x14ac:dyDescent="0.25">
      <c r="A20" s="4">
        <v>11</v>
      </c>
      <c r="B20" s="4" t="s">
        <v>26</v>
      </c>
      <c r="C20" s="9" t="s">
        <v>94</v>
      </c>
      <c r="D20" s="5">
        <f>5175-2263</f>
        <v>2912</v>
      </c>
      <c r="E20" s="5">
        <f>D20*2</f>
        <v>5824</v>
      </c>
      <c r="F20" s="5">
        <v>1.5</v>
      </c>
      <c r="G20" s="5">
        <f t="shared" si="1"/>
        <v>0.87360000000000004</v>
      </c>
      <c r="H20" s="12" t="s">
        <v>87</v>
      </c>
    </row>
    <row r="21" spans="1:13" x14ac:dyDescent="0.25">
      <c r="A21" s="4">
        <v>12</v>
      </c>
      <c r="B21" s="4" t="s">
        <v>27</v>
      </c>
      <c r="C21" s="1" t="s">
        <v>28</v>
      </c>
      <c r="D21" s="4">
        <v>1200</v>
      </c>
      <c r="E21" s="4">
        <f t="shared" si="0"/>
        <v>2400</v>
      </c>
      <c r="F21" s="4">
        <v>1.5</v>
      </c>
      <c r="G21" s="4">
        <f t="shared" si="1"/>
        <v>0.36</v>
      </c>
    </row>
    <row r="22" spans="1:13" x14ac:dyDescent="0.25">
      <c r="A22" s="4">
        <v>13</v>
      </c>
      <c r="B22" s="4" t="s">
        <v>29</v>
      </c>
      <c r="C22" s="1" t="s">
        <v>30</v>
      </c>
      <c r="D22" s="4">
        <v>3150</v>
      </c>
      <c r="E22" s="4">
        <f t="shared" si="0"/>
        <v>6300</v>
      </c>
      <c r="F22" s="4">
        <v>1.5</v>
      </c>
      <c r="G22" s="4">
        <f t="shared" si="1"/>
        <v>0.94499999999999995</v>
      </c>
    </row>
    <row r="23" spans="1:13" hidden="1" x14ac:dyDescent="0.25">
      <c r="A23" s="14">
        <v>14</v>
      </c>
      <c r="B23" s="14" t="s">
        <v>31</v>
      </c>
      <c r="C23" s="13" t="s">
        <v>32</v>
      </c>
      <c r="D23" s="4">
        <v>0</v>
      </c>
      <c r="E23" s="4">
        <f t="shared" si="0"/>
        <v>0</v>
      </c>
      <c r="F23" s="4">
        <v>1.5</v>
      </c>
      <c r="G23" s="4">
        <f t="shared" si="1"/>
        <v>0</v>
      </c>
      <c r="H23" s="12" t="s">
        <v>87</v>
      </c>
    </row>
    <row r="24" spans="1:13" x14ac:dyDescent="0.25">
      <c r="A24" s="15"/>
      <c r="B24" s="15"/>
      <c r="C24" s="1" t="s">
        <v>33</v>
      </c>
      <c r="D24" s="4">
        <v>1015</v>
      </c>
      <c r="E24" s="4">
        <f t="shared" si="0"/>
        <v>2030</v>
      </c>
      <c r="F24" s="4">
        <v>1.5</v>
      </c>
      <c r="G24" s="4">
        <f t="shared" si="1"/>
        <v>0.30449999999999999</v>
      </c>
    </row>
    <row r="25" spans="1:13" x14ac:dyDescent="0.25">
      <c r="A25" s="14">
        <v>15</v>
      </c>
      <c r="B25" s="14" t="s">
        <v>34</v>
      </c>
      <c r="C25" s="1" t="s">
        <v>35</v>
      </c>
      <c r="D25" s="4">
        <v>2565</v>
      </c>
      <c r="E25" s="4">
        <f t="shared" si="0"/>
        <v>5130</v>
      </c>
      <c r="F25" s="4">
        <v>2</v>
      </c>
      <c r="G25" s="4">
        <f t="shared" si="1"/>
        <v>1.026</v>
      </c>
    </row>
    <row r="26" spans="1:13" x14ac:dyDescent="0.25">
      <c r="A26" s="15"/>
      <c r="B26" s="15"/>
      <c r="C26" s="1" t="s">
        <v>36</v>
      </c>
      <c r="D26" s="4">
        <v>7360</v>
      </c>
      <c r="E26" s="4">
        <f t="shared" si="0"/>
        <v>14720</v>
      </c>
      <c r="F26" s="4">
        <v>1.5</v>
      </c>
      <c r="G26" s="4">
        <f t="shared" si="1"/>
        <v>2.2080000000000002</v>
      </c>
    </row>
    <row r="27" spans="1:13" x14ac:dyDescent="0.25">
      <c r="A27" s="4">
        <v>16</v>
      </c>
      <c r="B27" s="4" t="s">
        <v>37</v>
      </c>
      <c r="C27" s="1" t="s">
        <v>89</v>
      </c>
      <c r="D27" s="4">
        <v>900</v>
      </c>
      <c r="E27" s="4">
        <f t="shared" si="0"/>
        <v>1800</v>
      </c>
      <c r="F27" s="4">
        <v>1.5</v>
      </c>
      <c r="G27" s="4">
        <f t="shared" si="1"/>
        <v>0.27</v>
      </c>
      <c r="H27" s="12" t="s">
        <v>87</v>
      </c>
    </row>
    <row r="28" spans="1:13" ht="14.25" customHeight="1" x14ac:dyDescent="0.25">
      <c r="A28" s="14">
        <v>17</v>
      </c>
      <c r="B28" s="14" t="s">
        <v>38</v>
      </c>
      <c r="C28" s="18" t="s">
        <v>90</v>
      </c>
      <c r="D28" s="14">
        <v>5800</v>
      </c>
      <c r="E28" s="14">
        <f t="shared" si="0"/>
        <v>11600</v>
      </c>
      <c r="F28" s="14">
        <v>1.5</v>
      </c>
      <c r="G28" s="14">
        <f>(E28*F28)/10000</f>
        <v>1.74</v>
      </c>
    </row>
    <row r="29" spans="1:13" ht="2.25" hidden="1" customHeight="1" x14ac:dyDescent="0.25">
      <c r="A29" s="15"/>
      <c r="B29" s="15"/>
      <c r="C29" s="19"/>
      <c r="D29" s="15"/>
      <c r="E29" s="15"/>
      <c r="F29" s="15"/>
      <c r="G29" s="15"/>
    </row>
    <row r="30" spans="1:13" x14ac:dyDescent="0.25">
      <c r="A30" s="4">
        <v>18</v>
      </c>
      <c r="B30" s="4" t="s">
        <v>39</v>
      </c>
      <c r="C30" s="1" t="s">
        <v>40</v>
      </c>
      <c r="D30" s="4">
        <v>3500</v>
      </c>
      <c r="E30" s="4">
        <f t="shared" si="0"/>
        <v>7000</v>
      </c>
      <c r="F30" s="4">
        <v>1.5</v>
      </c>
      <c r="G30" s="4">
        <f t="shared" si="1"/>
        <v>1.05</v>
      </c>
    </row>
    <row r="31" spans="1:13" x14ac:dyDescent="0.25">
      <c r="A31" s="14">
        <v>19</v>
      </c>
      <c r="B31" s="14" t="s">
        <v>41</v>
      </c>
      <c r="C31" s="1" t="s">
        <v>42</v>
      </c>
      <c r="D31" s="4">
        <v>6855</v>
      </c>
      <c r="E31" s="4">
        <f t="shared" si="0"/>
        <v>13710</v>
      </c>
      <c r="F31" s="4">
        <v>1.5</v>
      </c>
      <c r="G31" s="4">
        <f t="shared" si="1"/>
        <v>2.0565000000000002</v>
      </c>
    </row>
    <row r="32" spans="1:13" hidden="1" x14ac:dyDescent="0.25">
      <c r="A32" s="15"/>
      <c r="B32" s="15"/>
      <c r="C32" s="13" t="s">
        <v>43</v>
      </c>
      <c r="D32" s="4">
        <v>0</v>
      </c>
      <c r="E32" s="4">
        <f t="shared" si="0"/>
        <v>0</v>
      </c>
      <c r="F32" s="4">
        <v>1.5</v>
      </c>
      <c r="G32" s="4">
        <f t="shared" si="1"/>
        <v>0</v>
      </c>
      <c r="H32" s="12" t="s">
        <v>87</v>
      </c>
      <c r="J32" s="6"/>
      <c r="K32" s="17"/>
      <c r="L32" s="17"/>
      <c r="M32" s="17"/>
    </row>
    <row r="33" spans="1:8" ht="30" x14ac:dyDescent="0.25">
      <c r="A33" s="4">
        <v>20</v>
      </c>
      <c r="B33" s="4" t="s">
        <v>44</v>
      </c>
      <c r="C33" s="2" t="s">
        <v>91</v>
      </c>
      <c r="D33" s="4">
        <f>6860-750</f>
        <v>6110</v>
      </c>
      <c r="E33" s="4">
        <f t="shared" si="0"/>
        <v>12220</v>
      </c>
      <c r="F33" s="4">
        <v>1.5</v>
      </c>
      <c r="G33" s="4">
        <f t="shared" si="1"/>
        <v>1.833</v>
      </c>
      <c r="H33" s="12" t="s">
        <v>87</v>
      </c>
    </row>
    <row r="34" spans="1:8" x14ac:dyDescent="0.25">
      <c r="A34" s="4">
        <v>21</v>
      </c>
      <c r="B34" s="4" t="s">
        <v>45</v>
      </c>
      <c r="C34" s="1" t="s">
        <v>46</v>
      </c>
      <c r="D34" s="4">
        <v>965</v>
      </c>
      <c r="E34" s="4">
        <f t="shared" si="0"/>
        <v>1930</v>
      </c>
      <c r="F34" s="4">
        <v>1.5</v>
      </c>
      <c r="G34" s="4">
        <f t="shared" si="1"/>
        <v>0.28949999999999998</v>
      </c>
    </row>
    <row r="35" spans="1:8" x14ac:dyDescent="0.25">
      <c r="A35" s="14">
        <v>22</v>
      </c>
      <c r="B35" s="14" t="s">
        <v>47</v>
      </c>
      <c r="C35" s="1" t="s">
        <v>48</v>
      </c>
      <c r="D35" s="4">
        <v>4535</v>
      </c>
      <c r="E35" s="4">
        <f t="shared" si="0"/>
        <v>9070</v>
      </c>
      <c r="F35" s="4">
        <v>1.5</v>
      </c>
      <c r="G35" s="4">
        <f t="shared" si="1"/>
        <v>1.3605</v>
      </c>
    </row>
    <row r="36" spans="1:8" x14ac:dyDescent="0.25">
      <c r="A36" s="15"/>
      <c r="B36" s="15"/>
      <c r="C36" s="1" t="s">
        <v>49</v>
      </c>
      <c r="D36" s="4">
        <v>3580</v>
      </c>
      <c r="E36" s="4">
        <f t="shared" si="0"/>
        <v>7160</v>
      </c>
      <c r="F36" s="4">
        <v>1.5</v>
      </c>
      <c r="G36" s="4">
        <f t="shared" si="1"/>
        <v>1.0740000000000001</v>
      </c>
    </row>
    <row r="37" spans="1:8" ht="30" x14ac:dyDescent="0.25">
      <c r="A37" s="4">
        <v>23</v>
      </c>
      <c r="B37" s="4" t="s">
        <v>50</v>
      </c>
      <c r="C37" s="2" t="s">
        <v>81</v>
      </c>
      <c r="D37" s="5">
        <v>20550</v>
      </c>
      <c r="E37" s="5">
        <f>D37*2</f>
        <v>41100</v>
      </c>
      <c r="F37" s="5">
        <v>1.5</v>
      </c>
      <c r="G37" s="5">
        <f t="shared" si="1"/>
        <v>6.165</v>
      </c>
    </row>
    <row r="38" spans="1:8" x14ac:dyDescent="0.25">
      <c r="A38" s="4">
        <v>24</v>
      </c>
      <c r="B38" s="4" t="s">
        <v>51</v>
      </c>
      <c r="C38" s="1" t="s">
        <v>52</v>
      </c>
      <c r="D38" s="4">
        <v>4460</v>
      </c>
      <c r="E38" s="4">
        <f t="shared" si="0"/>
        <v>8920</v>
      </c>
      <c r="F38" s="4">
        <v>1.5</v>
      </c>
      <c r="G38" s="4">
        <f t="shared" si="1"/>
        <v>1.3380000000000001</v>
      </c>
    </row>
    <row r="39" spans="1:8" x14ac:dyDescent="0.25">
      <c r="A39" s="14">
        <v>25</v>
      </c>
      <c r="B39" s="14" t="s">
        <v>82</v>
      </c>
      <c r="C39" s="10" t="s">
        <v>80</v>
      </c>
      <c r="D39" s="4">
        <v>4375</v>
      </c>
      <c r="E39" s="4">
        <f>D39*2</f>
        <v>8750</v>
      </c>
      <c r="F39" s="4">
        <v>1.5</v>
      </c>
      <c r="G39" s="4">
        <f t="shared" si="1"/>
        <v>1.3125</v>
      </c>
    </row>
    <row r="40" spans="1:8" x14ac:dyDescent="0.25">
      <c r="A40" s="16"/>
      <c r="B40" s="16"/>
      <c r="C40" s="1" t="s">
        <v>53</v>
      </c>
      <c r="D40" s="4">
        <v>2120</v>
      </c>
      <c r="E40" s="4">
        <f t="shared" si="0"/>
        <v>4240</v>
      </c>
      <c r="F40" s="4">
        <v>1.5</v>
      </c>
      <c r="G40" s="4">
        <f t="shared" si="1"/>
        <v>0.63600000000000001</v>
      </c>
    </row>
    <row r="41" spans="1:8" x14ac:dyDescent="0.25">
      <c r="A41" s="16"/>
      <c r="B41" s="16"/>
      <c r="C41" s="1" t="s">
        <v>54</v>
      </c>
      <c r="D41" s="4">
        <v>1437</v>
      </c>
      <c r="E41" s="4">
        <f t="shared" si="0"/>
        <v>2874</v>
      </c>
      <c r="F41" s="4">
        <v>2</v>
      </c>
      <c r="G41" s="4">
        <f t="shared" si="1"/>
        <v>0.57479999999999998</v>
      </c>
    </row>
    <row r="42" spans="1:8" x14ac:dyDescent="0.25">
      <c r="A42" s="15"/>
      <c r="B42" s="15"/>
      <c r="C42" s="1" t="s">
        <v>55</v>
      </c>
      <c r="D42" s="4">
        <v>5105</v>
      </c>
      <c r="E42" s="4">
        <f t="shared" si="0"/>
        <v>10210</v>
      </c>
      <c r="F42" s="4">
        <v>1.5</v>
      </c>
      <c r="G42" s="4">
        <f t="shared" si="1"/>
        <v>1.5315000000000001</v>
      </c>
    </row>
    <row r="43" spans="1:8" x14ac:dyDescent="0.25">
      <c r="A43" s="4">
        <v>26</v>
      </c>
      <c r="B43" s="4" t="s">
        <v>56</v>
      </c>
      <c r="C43" s="1" t="s">
        <v>57</v>
      </c>
      <c r="D43" s="4">
        <v>2650</v>
      </c>
      <c r="E43" s="4">
        <f t="shared" si="0"/>
        <v>5300</v>
      </c>
      <c r="F43" s="4">
        <v>1.5</v>
      </c>
      <c r="G43" s="4">
        <f t="shared" si="1"/>
        <v>0.79500000000000004</v>
      </c>
    </row>
    <row r="44" spans="1:8" x14ac:dyDescent="0.25">
      <c r="A44" s="4">
        <v>27</v>
      </c>
      <c r="B44" s="4" t="s">
        <v>58</v>
      </c>
      <c r="C44" s="1" t="s">
        <v>59</v>
      </c>
      <c r="D44" s="4">
        <v>3650</v>
      </c>
      <c r="E44" s="4">
        <f t="shared" si="0"/>
        <v>7300</v>
      </c>
      <c r="F44" s="4">
        <v>1.5</v>
      </c>
      <c r="G44" s="4">
        <f t="shared" si="1"/>
        <v>1.095</v>
      </c>
    </row>
    <row r="45" spans="1:8" x14ac:dyDescent="0.25">
      <c r="A45" s="4">
        <v>28</v>
      </c>
      <c r="B45" s="4" t="s">
        <v>60</v>
      </c>
      <c r="C45" s="1" t="s">
        <v>61</v>
      </c>
      <c r="D45" s="4">
        <v>5540</v>
      </c>
      <c r="E45" s="4">
        <f t="shared" si="0"/>
        <v>11080</v>
      </c>
      <c r="F45" s="4">
        <v>1.5</v>
      </c>
      <c r="G45" s="4">
        <f t="shared" si="1"/>
        <v>1.6619999999999999</v>
      </c>
    </row>
    <row r="46" spans="1:8" ht="19.5" customHeight="1" x14ac:dyDescent="0.25">
      <c r="A46" s="4">
        <v>29</v>
      </c>
      <c r="B46" s="4" t="s">
        <v>62</v>
      </c>
      <c r="C46" s="3" t="s">
        <v>79</v>
      </c>
      <c r="D46" s="4">
        <v>5970</v>
      </c>
      <c r="E46" s="4">
        <f t="shared" si="0"/>
        <v>11940</v>
      </c>
      <c r="F46" s="4">
        <v>1.5</v>
      </c>
      <c r="G46" s="4">
        <f t="shared" si="1"/>
        <v>1.7909999999999999</v>
      </c>
    </row>
    <row r="47" spans="1:8" x14ac:dyDescent="0.25">
      <c r="A47" s="4">
        <v>30</v>
      </c>
      <c r="B47" s="4" t="s">
        <v>63</v>
      </c>
      <c r="C47" s="1" t="s">
        <v>64</v>
      </c>
      <c r="D47" s="4">
        <v>7030</v>
      </c>
      <c r="E47" s="4">
        <f t="shared" si="0"/>
        <v>14060</v>
      </c>
      <c r="F47" s="4">
        <v>1.5</v>
      </c>
      <c r="G47" s="4">
        <f t="shared" si="1"/>
        <v>2.109</v>
      </c>
    </row>
    <row r="48" spans="1:8" x14ac:dyDescent="0.25">
      <c r="A48" s="4">
        <v>31</v>
      </c>
      <c r="B48" s="4" t="s">
        <v>65</v>
      </c>
      <c r="C48" s="1" t="s">
        <v>66</v>
      </c>
      <c r="D48" s="4">
        <v>3090</v>
      </c>
      <c r="E48" s="4">
        <f t="shared" si="0"/>
        <v>6180</v>
      </c>
      <c r="F48" s="4">
        <v>1.5</v>
      </c>
      <c r="G48" s="4">
        <f t="shared" si="1"/>
        <v>0.92700000000000005</v>
      </c>
    </row>
    <row r="49" spans="1:7" x14ac:dyDescent="0.25">
      <c r="A49" s="14">
        <v>32</v>
      </c>
      <c r="B49" s="14" t="s">
        <v>67</v>
      </c>
      <c r="C49" s="1" t="s">
        <v>68</v>
      </c>
      <c r="D49" s="4">
        <v>3930</v>
      </c>
      <c r="E49" s="4">
        <f t="shared" si="0"/>
        <v>7860</v>
      </c>
      <c r="F49" s="4">
        <v>1.5</v>
      </c>
      <c r="G49" s="4">
        <f t="shared" si="1"/>
        <v>1.179</v>
      </c>
    </row>
    <row r="50" spans="1:7" ht="16.5" customHeight="1" x14ac:dyDescent="0.25">
      <c r="A50" s="15"/>
      <c r="B50" s="15"/>
      <c r="C50" s="1" t="s">
        <v>69</v>
      </c>
      <c r="D50" s="4">
        <v>5160</v>
      </c>
      <c r="E50" s="4">
        <f t="shared" si="0"/>
        <v>10320</v>
      </c>
      <c r="F50" s="4">
        <v>4</v>
      </c>
      <c r="G50" s="4">
        <f t="shared" si="1"/>
        <v>4.1280000000000001</v>
      </c>
    </row>
    <row r="51" spans="1:7" ht="30" customHeight="1" x14ac:dyDescent="0.25">
      <c r="A51" s="4">
        <v>33</v>
      </c>
      <c r="B51" s="7" t="s">
        <v>85</v>
      </c>
      <c r="C51" s="2" t="s">
        <v>86</v>
      </c>
      <c r="D51" s="4">
        <v>1306</v>
      </c>
      <c r="E51" s="4">
        <f>D51*2</f>
        <v>2612</v>
      </c>
      <c r="F51" s="4">
        <v>1.5</v>
      </c>
      <c r="G51" s="4">
        <f>(E51*F51)/10000</f>
        <v>0.39179999999999998</v>
      </c>
    </row>
    <row r="52" spans="1:7" ht="30" customHeight="1" x14ac:dyDescent="0.25">
      <c r="A52" s="4">
        <v>34</v>
      </c>
      <c r="B52" s="7" t="s">
        <v>83</v>
      </c>
      <c r="C52" s="11" t="s">
        <v>84</v>
      </c>
      <c r="D52" s="4">
        <v>2500</v>
      </c>
      <c r="E52" s="4">
        <f>D52*2</f>
        <v>5000</v>
      </c>
      <c r="F52" s="4">
        <v>1.5</v>
      </c>
      <c r="G52" s="4">
        <f>(E52*F52)/10000</f>
        <v>0.75</v>
      </c>
    </row>
    <row r="53" spans="1:7" ht="30" customHeight="1" x14ac:dyDescent="0.25">
      <c r="A53" s="4">
        <v>35</v>
      </c>
      <c r="B53" s="7" t="s">
        <v>92</v>
      </c>
      <c r="C53" s="11" t="s">
        <v>93</v>
      </c>
      <c r="D53" s="4">
        <v>6900</v>
      </c>
      <c r="E53" s="4">
        <f>D53*2</f>
        <v>13800</v>
      </c>
      <c r="F53" s="4">
        <v>1.5</v>
      </c>
      <c r="G53" s="4">
        <f>(E53*F53)/10000</f>
        <v>2.0699999999999998</v>
      </c>
    </row>
    <row r="54" spans="1:7" x14ac:dyDescent="0.25">
      <c r="A54" s="4"/>
      <c r="B54" s="4"/>
      <c r="C54" s="1"/>
      <c r="D54" s="4"/>
      <c r="E54" s="4"/>
      <c r="F54" s="4" t="s">
        <v>70</v>
      </c>
      <c r="G54" s="4">
        <f>SUM(G2:G53)</f>
        <v>64.48190000000001</v>
      </c>
    </row>
  </sheetData>
  <sheetProtection algorithmName="SHA-512" hashValue="K1hbBumQEeO99JW7uReps+0Z4m2MYqP5lYaZyMKgGh8TX5cdG9a7iB8bqfkLad5Wac9idTkS2hKLbpOgoYUUYw==" saltValue="ir/JwNb9NX3glw4C3NhRxg==" spinCount="100000" sheet="1" objects="1" scenarios="1"/>
  <mergeCells count="26">
    <mergeCell ref="D28:D29"/>
    <mergeCell ref="E28:E29"/>
    <mergeCell ref="F28:F29"/>
    <mergeCell ref="G28:G29"/>
    <mergeCell ref="A35:A36"/>
    <mergeCell ref="B35:B36"/>
    <mergeCell ref="C28:C29"/>
    <mergeCell ref="A39:A42"/>
    <mergeCell ref="B39:B42"/>
    <mergeCell ref="A49:A50"/>
    <mergeCell ref="B49:B50"/>
    <mergeCell ref="K32:M32"/>
    <mergeCell ref="A31:A32"/>
    <mergeCell ref="B31:B32"/>
    <mergeCell ref="B2:B7"/>
    <mergeCell ref="A2:A7"/>
    <mergeCell ref="A13:A15"/>
    <mergeCell ref="B13:B15"/>
    <mergeCell ref="A16:A17"/>
    <mergeCell ref="B16:B17"/>
    <mergeCell ref="A23:A24"/>
    <mergeCell ref="B23:B24"/>
    <mergeCell ref="A25:A26"/>
    <mergeCell ref="B25:B26"/>
    <mergeCell ref="A28:A29"/>
    <mergeCell ref="B28:B29"/>
  </mergeCells>
  <pageMargins left="0.70866141732283472" right="0.70866141732283472" top="0.74803149606299213" bottom="0.74803149606299213" header="0.31496062992125984" footer="0.31496062992125984"/>
  <pageSetup paperSize="8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38" sqref="B38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Kościukiewicz</dc:creator>
  <cp:lastModifiedBy>Justyna Dobrołowicz</cp:lastModifiedBy>
  <cp:lastPrinted>2023-04-13T11:15:56Z</cp:lastPrinted>
  <dcterms:created xsi:type="dcterms:W3CDTF">2016-04-10T09:40:33Z</dcterms:created>
  <dcterms:modified xsi:type="dcterms:W3CDTF">2024-04-24T08:07:14Z</dcterms:modified>
</cp:coreProperties>
</file>