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/>
  <mc:AlternateContent xmlns:mc="http://schemas.openxmlformats.org/markup-compatibility/2006">
    <mc:Choice Requires="x15">
      <x15ac:absPath xmlns:x15ac="http://schemas.microsoft.com/office/spreadsheetml/2010/11/ac" url="C:\Users\user\Desktop\() Sewohl\2016\opisówka roczna 2016\gotowe\"/>
    </mc:Choice>
  </mc:AlternateContent>
  <bookViews>
    <workbookView xWindow="0" yWindow="0" windowWidth="20730" windowHeight="11760"/>
  </bookViews>
  <sheets>
    <sheet name="wydatki" sheetId="1" r:id="rId1"/>
    <sheet name="sołectwa" sheetId="2" r:id="rId2"/>
    <sheet name="paragraf" sheetId="3" r:id="rId3"/>
  </sheets>
  <calcPr calcId="162913"/>
</workbook>
</file>

<file path=xl/calcChain.xml><?xml version="1.0" encoding="utf-8"?>
<calcChain xmlns="http://schemas.openxmlformats.org/spreadsheetml/2006/main">
  <c r="G63" i="1" l="1"/>
  <c r="F63" i="1"/>
  <c r="G61" i="1" l="1"/>
  <c r="F61" i="1"/>
  <c r="G58" i="1"/>
  <c r="F58" i="1"/>
  <c r="G56" i="1"/>
  <c r="F56" i="1"/>
  <c r="G45" i="1"/>
  <c r="F45" i="1"/>
  <c r="G36" i="1"/>
  <c r="F36" i="1"/>
  <c r="G32" i="1"/>
  <c r="F32" i="1"/>
  <c r="G29" i="1"/>
  <c r="F29" i="1"/>
  <c r="G25" i="1"/>
  <c r="G24" i="1" s="1"/>
  <c r="F25" i="1"/>
  <c r="F24" i="1" s="1"/>
  <c r="G20" i="1"/>
  <c r="G19" i="1" s="1"/>
  <c r="F20" i="1"/>
  <c r="F19" i="1" s="1"/>
  <c r="G14" i="1"/>
  <c r="G13" i="1" s="1"/>
  <c r="F14" i="1"/>
  <c r="F13" i="1" s="1"/>
  <c r="G7" i="1"/>
  <c r="G6" i="1" s="1"/>
  <c r="F7" i="1"/>
  <c r="F6" i="1" s="1"/>
  <c r="F35" i="1" l="1"/>
  <c r="G35" i="1"/>
  <c r="F28" i="1"/>
  <c r="F65" i="1" s="1"/>
  <c r="G28" i="1"/>
  <c r="G65" i="1" s="1"/>
  <c r="H64" i="1" l="1"/>
  <c r="H27" i="1" l="1"/>
  <c r="H23" i="1"/>
  <c r="H7" i="1" l="1"/>
  <c r="H8" i="1"/>
  <c r="H9" i="1"/>
  <c r="H10" i="1"/>
  <c r="H11" i="1"/>
  <c r="H12" i="1"/>
  <c r="D27" i="2" l="1"/>
  <c r="E27" i="2"/>
  <c r="F27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11" i="2"/>
  <c r="G27" i="2" l="1"/>
  <c r="H65" i="1"/>
  <c r="H13" i="1"/>
  <c r="H14" i="1"/>
  <c r="H15" i="1"/>
  <c r="H16" i="1"/>
  <c r="H17" i="1"/>
  <c r="H18" i="1"/>
  <c r="H19" i="1"/>
  <c r="H20" i="1"/>
  <c r="H21" i="1"/>
  <c r="H22" i="1"/>
  <c r="H24" i="1"/>
  <c r="H25" i="1"/>
  <c r="H26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" i="1"/>
</calcChain>
</file>

<file path=xl/sharedStrings.xml><?xml version="1.0" encoding="utf-8"?>
<sst xmlns="http://schemas.openxmlformats.org/spreadsheetml/2006/main" count="153" uniqueCount="97">
  <si>
    <t>Dział</t>
  </si>
  <si>
    <t>Rozdział</t>
  </si>
  <si>
    <t>Paragraf</t>
  </si>
  <si>
    <t>Treść</t>
  </si>
  <si>
    <t>010</t>
  </si>
  <si>
    <t>Rolnictwo i łowiectwo</t>
  </si>
  <si>
    <t>4300</t>
  </si>
  <si>
    <t>Zakup usług pozostałych</t>
  </si>
  <si>
    <t>01095</t>
  </si>
  <si>
    <t>Pozostała działalność</t>
  </si>
  <si>
    <t>4010</t>
  </si>
  <si>
    <t>Wynagrodzenia osobowe pracowników</t>
  </si>
  <si>
    <t>4110</t>
  </si>
  <si>
    <t>Składki na ubezpieczenia społeczne</t>
  </si>
  <si>
    <t>4120</t>
  </si>
  <si>
    <t>Składki na Fundusz Pracy</t>
  </si>
  <si>
    <t>4170</t>
  </si>
  <si>
    <t>Wynagrodzenia bezosobowe</t>
  </si>
  <si>
    <t>4210</t>
  </si>
  <si>
    <t>Zakup materiałów i wyposażenia</t>
  </si>
  <si>
    <t>4430</t>
  </si>
  <si>
    <t>Różne opłaty i składki</t>
  </si>
  <si>
    <t>4040</t>
  </si>
  <si>
    <t>Dodatkowe wynagrodzenie roczne</t>
  </si>
  <si>
    <t>4440</t>
  </si>
  <si>
    <t>Odpisy na zakładowy fundusz świadczeń socjalnych</t>
  </si>
  <si>
    <t>4270</t>
  </si>
  <si>
    <t>Zakup usług remontowych</t>
  </si>
  <si>
    <t>6060</t>
  </si>
  <si>
    <t>Wydatki na zakupy inwestycyjne jednostek budżetowych</t>
  </si>
  <si>
    <t>750</t>
  </si>
  <si>
    <t>Administracja publiczna</t>
  </si>
  <si>
    <t>75011</t>
  </si>
  <si>
    <t>Urzędy wojewódzkie</t>
  </si>
  <si>
    <t>4700</t>
  </si>
  <si>
    <t xml:space="preserve">Szkolenia pracowników niebędących członkami korpusu służby cywilnej 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</si>
  <si>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</si>
  <si>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</si>
  <si>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</si>
  <si>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</si>
  <si>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752</t>
  </si>
  <si>
    <t>Obrona narodowa</t>
  </si>
  <si>
    <t>75212</t>
  </si>
  <si>
    <t>Pozostałe wydatki obronne</t>
  </si>
  <si>
    <t>801</t>
  </si>
  <si>
    <t>Oświata i wychowanie</t>
  </si>
  <si>
    <t>80101</t>
  </si>
  <si>
    <t>Szkoły podstawowe</t>
  </si>
  <si>
    <t>80110</t>
  </si>
  <si>
    <t>Gimnazja</t>
  </si>
  <si>
    <t>852</t>
  </si>
  <si>
    <t>Pomoc społeczna</t>
  </si>
  <si>
    <t>85211</t>
  </si>
  <si>
    <t>Świadczenie wychowawcze</t>
  </si>
  <si>
    <t>3110</t>
  </si>
  <si>
    <t>Świadczenia społeczne</t>
  </si>
  <si>
    <t>85212</t>
  </si>
  <si>
    <t>Świadczenia rodzinne, świadczenia z funduszu alimentacyjnego oraz składki na ubezpieczenia emerytalne i rentowe z ubezpieczenia społecznego</t>
  </si>
  <si>
    <t>85213</t>
  </si>
  <si>
    <t>Składki na ubezpieczenie zdrowotne opłacane za osoby pobierające niektóre świadczenia z pomocy społecznej, niektóre świadczenia rodzinne oraz za osoby uczestniczące w zajęciach w centrum integracji społecznej.</t>
  </si>
  <si>
    <t>4130</t>
  </si>
  <si>
    <t>Składki na ubezpieczenie zdrowotne</t>
  </si>
  <si>
    <t>85215</t>
  </si>
  <si>
    <t>Dodatki mieszkaniowe</t>
  </si>
  <si>
    <t>85219</t>
  </si>
  <si>
    <t>Ośrodki pomocy społecznej</t>
  </si>
  <si>
    <t>85295</t>
  </si>
  <si>
    <t>Razem:</t>
  </si>
  <si>
    <t>Wykonanie</t>
  </si>
  <si>
    <t>% wykonania</t>
  </si>
  <si>
    <t>Cibórz</t>
  </si>
  <si>
    <t>Darnawa</t>
  </si>
  <si>
    <t>Kalinowo</t>
  </si>
  <si>
    <t>Łąkie</t>
  </si>
  <si>
    <t>Międzylesie</t>
  </si>
  <si>
    <t>Niekarzyn</t>
  </si>
  <si>
    <t>Niesulice</t>
  </si>
  <si>
    <t>Ołobok</t>
  </si>
  <si>
    <t>Pałck</t>
  </si>
  <si>
    <t>Podła Góra</t>
  </si>
  <si>
    <t>Radoszyn</t>
  </si>
  <si>
    <t>Rokitnica</t>
  </si>
  <si>
    <t>Skąpe</t>
  </si>
  <si>
    <t>Węgrzynice</t>
  </si>
  <si>
    <t>Zawisze</t>
  </si>
  <si>
    <t>par.4210</t>
  </si>
  <si>
    <t>par.4300</t>
  </si>
  <si>
    <t>par.4170</t>
  </si>
  <si>
    <t>razem</t>
  </si>
  <si>
    <t>paragraf</t>
  </si>
  <si>
    <t>wydatki bieżące jednostek budżetowych</t>
  </si>
  <si>
    <t>stan na 30.06.2016</t>
  </si>
  <si>
    <t>Błonie</t>
  </si>
  <si>
    <t>Plan</t>
  </si>
  <si>
    <t>Załącznik nr 5</t>
  </si>
  <si>
    <t>do Zarządzenia Nr 14/2017 Wójta Gminy Skąpe</t>
  </si>
  <si>
    <t>z dnia 24 marca 2017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</si>
</sst>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.00\ _z_ł"/>
  </numFmts>
  <fonts count="14" x14ac:knownFonts="1">
    <font>
      <sz val="8"/>
      <color indexed="8"/>
      <name val="Arial"/>
      <charset val="204"/>
    </font>
    <font>
      <sz val="10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8.25"/>
      <color indexed="8"/>
      <name val="Arial"/>
      <family val="2"/>
      <charset val="238"/>
    </font>
    <font>
      <sz val="8.25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8.5"/>
      <color indexed="8"/>
      <name val="Arial"/>
      <family val="2"/>
      <charset val="238"/>
    </font>
    <font>
      <b/>
      <sz val="8.5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Alignment="0" applyProtection="0">
      <alignment vertical="top"/>
    </xf>
  </cellStyleXfs>
  <cellXfs count="69"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3" xfId="0" applyNumberFormat="1" applyFont="1" applyFill="1" applyBorder="1" applyAlignment="1" applyProtection="1">
      <alignment horizontal="right" vertical="center"/>
      <protection locked="0"/>
    </xf>
    <xf numFmtId="10" fontId="6" fillId="0" borderId="3" xfId="0" applyNumberFormat="1" applyFont="1" applyFill="1" applyBorder="1" applyAlignment="1" applyProtection="1">
      <alignment horizontal="right" vertical="center"/>
      <protection locked="0"/>
    </xf>
    <xf numFmtId="10" fontId="6" fillId="0" borderId="0" xfId="0" applyNumberFormat="1" applyFont="1" applyFill="1" applyBorder="1" applyAlignment="1" applyProtection="1">
      <alignment horizontal="right" vertical="center"/>
      <protection locked="0"/>
    </xf>
    <xf numFmtId="164" fontId="6" fillId="0" borderId="0" xfId="0" applyNumberFormat="1" applyFont="1" applyFill="1" applyBorder="1" applyAlignment="1" applyProtection="1">
      <alignment horizontal="right" vertical="center"/>
      <protection locked="0"/>
    </xf>
    <xf numFmtId="49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 applyProtection="1">
      <alignment horizontal="left" vertical="center" wrapText="1"/>
      <protection locked="0"/>
    </xf>
    <xf numFmtId="164" fontId="7" fillId="4" borderId="3" xfId="0" applyNumberFormat="1" applyFont="1" applyFill="1" applyBorder="1" applyAlignment="1" applyProtection="1">
      <alignment horizontal="right" vertical="center"/>
      <protection locked="0"/>
    </xf>
    <xf numFmtId="10" fontId="7" fillId="4" borderId="3" xfId="0" applyNumberFormat="1" applyFont="1" applyFill="1" applyBorder="1" applyAlignment="1" applyProtection="1">
      <alignment horizontal="right" vertical="center"/>
      <protection locked="0"/>
    </xf>
    <xf numFmtId="49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3" xfId="0" applyNumberFormat="1" applyFont="1" applyFill="1" applyBorder="1" applyAlignment="1" applyProtection="1">
      <alignment horizontal="right" vertical="center"/>
      <protection locked="0"/>
    </xf>
    <xf numFmtId="10" fontId="6" fillId="6" borderId="3" xfId="0" applyNumberFormat="1" applyFont="1" applyFill="1" applyBorder="1" applyAlignment="1" applyProtection="1">
      <alignment horizontal="right" vertical="center"/>
      <protection locked="0"/>
    </xf>
    <xf numFmtId="49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3" xfId="0" applyNumberFormat="1" applyFont="1" applyFill="1" applyBorder="1" applyAlignment="1" applyProtection="1">
      <alignment horizontal="center" vertical="center"/>
      <protection locked="0"/>
    </xf>
    <xf numFmtId="10" fontId="9" fillId="0" borderId="3" xfId="0" applyNumberFormat="1" applyFont="1" applyFill="1" applyBorder="1" applyAlignment="1" applyProtection="1">
      <alignment horizontal="center" vertical="center"/>
      <protection locked="0"/>
    </xf>
    <xf numFmtId="164" fontId="1" fillId="0" borderId="0" xfId="0" applyNumberFormat="1" applyFont="1" applyFill="1" applyBorder="1" applyAlignment="1" applyProtection="1">
      <alignment horizontal="left"/>
      <protection locked="0"/>
    </xf>
    <xf numFmtId="164" fontId="1" fillId="0" borderId="0" xfId="0" applyNumberFormat="1" applyFont="1" applyFill="1" applyBorder="1" applyAlignment="1" applyProtection="1">
      <alignment horizontal="right"/>
      <protection locked="0"/>
    </xf>
    <xf numFmtId="164" fontId="1" fillId="0" borderId="0" xfId="0" applyNumberFormat="1" applyFont="1" applyFill="1" applyBorder="1" applyAlignment="1" applyProtection="1">
      <alignment horizontal="right" vertical="center"/>
      <protection locked="0"/>
    </xf>
    <xf numFmtId="164" fontId="1" fillId="0" borderId="5" xfId="0" applyNumberFormat="1" applyFont="1" applyFill="1" applyBorder="1" applyAlignment="1" applyProtection="1">
      <alignment horizontal="right" vertical="center"/>
      <protection locked="0"/>
    </xf>
    <xf numFmtId="164" fontId="1" fillId="0" borderId="5" xfId="0" applyNumberFormat="1" applyFont="1" applyFill="1" applyBorder="1" applyAlignment="1" applyProtection="1">
      <alignment horizontal="left"/>
      <protection locked="0"/>
    </xf>
    <xf numFmtId="164" fontId="1" fillId="0" borderId="5" xfId="0" applyNumberFormat="1" applyFont="1" applyFill="1" applyBorder="1" applyAlignment="1" applyProtection="1">
      <alignment horizontal="right"/>
      <protection locked="0"/>
    </xf>
    <xf numFmtId="164" fontId="10" fillId="0" borderId="5" xfId="0" applyNumberFormat="1" applyFont="1" applyFill="1" applyBorder="1" applyAlignment="1" applyProtection="1">
      <alignment horizontal="center" vertical="center"/>
      <protection locked="0"/>
    </xf>
    <xf numFmtId="164" fontId="10" fillId="0" borderId="5" xfId="0" applyNumberFormat="1" applyFont="1" applyFill="1" applyBorder="1" applyAlignment="1" applyProtection="1">
      <alignment horizontal="center"/>
      <protection locked="0"/>
    </xf>
    <xf numFmtId="0" fontId="11" fillId="0" borderId="5" xfId="0" applyNumberFormat="1" applyFont="1" applyFill="1" applyBorder="1" applyAlignment="1" applyProtection="1">
      <alignment horizontal="left" vertical="center" wrapText="1"/>
      <protection locked="0"/>
    </xf>
    <xf numFmtId="49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/>
    <xf numFmtId="0" fontId="0" fillId="0" borderId="5" xfId="0" applyBorder="1" applyAlignment="1"/>
    <xf numFmtId="0" fontId="0" fillId="0" borderId="0" xfId="0" applyAlignment="1">
      <alignment vertical="center"/>
    </xf>
    <xf numFmtId="0" fontId="13" fillId="0" borderId="5" xfId="0" applyFont="1" applyBorder="1" applyAlignment="1">
      <alignment vertical="center"/>
    </xf>
    <xf numFmtId="0" fontId="12" fillId="0" borderId="0" xfId="0" applyFont="1" applyAlignment="1"/>
    <xf numFmtId="0" fontId="1" fillId="0" borderId="0" xfId="0" applyNumberFormat="1" applyFont="1" applyFill="1" applyBorder="1" applyAlignment="1" applyProtection="1">
      <alignment horizontal="left"/>
      <protection locked="0"/>
    </xf>
    <xf numFmtId="4" fontId="4" fillId="5" borderId="1" xfId="0" applyNumberFormat="1" applyFont="1" applyFill="1" applyBorder="1" applyAlignment="1" applyProtection="1">
      <alignment horizontal="right" vertical="center" wrapText="1"/>
      <protection locked="0"/>
    </xf>
    <xf numFmtId="4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3" xfId="0" applyNumberFormat="1" applyFont="1" applyFill="1" applyBorder="1" applyAlignment="1" applyProtection="1">
      <alignment horizontal="center" vertical="center" wrapText="1"/>
      <protection locked="0"/>
    </xf>
    <xf numFmtId="4" fontId="5" fillId="2" borderId="4" xfId="0" applyNumberFormat="1" applyFont="1" applyFill="1" applyBorder="1" applyAlignment="1" applyProtection="1">
      <alignment horizontal="right" vertical="center" wrapText="1"/>
      <protection locked="0"/>
    </xf>
    <xf numFmtId="10" fontId="7" fillId="0" borderId="3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3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1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12" xfId="0" applyNumberFormat="1" applyFont="1" applyFill="1" applyBorder="1" applyAlignment="1" applyProtection="1">
      <alignment horizontal="center" vertical="center" wrapText="1"/>
      <protection locked="0"/>
    </xf>
    <xf numFmtId="49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showGridLines="0" tabSelected="1" view="pageLayout" zoomScale="172" zoomScaleNormal="150" zoomScalePageLayoutView="172" workbookViewId="0">
      <selection activeCell="E2" sqref="E2"/>
    </sheetView>
  </sheetViews>
  <sheetFormatPr defaultRowHeight="12.75" x14ac:dyDescent="0.2"/>
  <cols>
    <col min="1" max="1" width="6.6640625" customWidth="1"/>
    <col min="2" max="2" width="8.6640625" customWidth="1"/>
    <col min="3" max="3" width="1.1640625" customWidth="1"/>
    <col min="4" max="4" width="9.83203125" customWidth="1"/>
    <col min="5" max="5" width="49" customWidth="1"/>
    <col min="6" max="6" width="15.33203125" customWidth="1"/>
    <col min="7" max="7" width="18.1640625" style="8" customWidth="1"/>
    <col min="8" max="8" width="12.1640625" style="7" customWidth="1"/>
    <col min="9" max="10" width="9.33203125" hidden="1" customWidth="1"/>
  </cols>
  <sheetData>
    <row r="1" spans="1:9" ht="12.75" customHeight="1" x14ac:dyDescent="0.2">
      <c r="A1" s="53" t="s">
        <v>94</v>
      </c>
      <c r="B1" s="53"/>
      <c r="C1" s="53"/>
      <c r="D1" s="53"/>
      <c r="E1" s="53"/>
      <c r="F1" s="53"/>
      <c r="G1" s="53"/>
      <c r="H1" s="53"/>
      <c r="I1" s="53"/>
    </row>
    <row r="2" spans="1:9" ht="12.75" customHeight="1" x14ac:dyDescent="0.2">
      <c r="A2" s="35" t="s">
        <v>95</v>
      </c>
      <c r="C2" s="35"/>
      <c r="D2" s="35"/>
      <c r="E2" s="35"/>
      <c r="F2" s="35"/>
      <c r="G2" s="35"/>
      <c r="H2" s="35"/>
      <c r="I2" s="35"/>
    </row>
    <row r="3" spans="1:9" ht="12.75" customHeight="1" x14ac:dyDescent="0.2">
      <c r="A3" s="52" t="s">
        <v>96</v>
      </c>
      <c r="C3" s="35"/>
      <c r="D3" s="35"/>
      <c r="E3" s="35"/>
      <c r="F3" s="35"/>
      <c r="G3" s="35"/>
      <c r="H3" s="35"/>
      <c r="I3" s="35"/>
    </row>
    <row r="4" spans="1:9" ht="6.75" customHeight="1" x14ac:dyDescent="0.2">
      <c r="A4" s="53"/>
      <c r="B4" s="53"/>
      <c r="C4" s="53"/>
      <c r="D4" s="53"/>
      <c r="E4" s="53"/>
      <c r="F4" s="53"/>
    </row>
    <row r="5" spans="1:9" ht="17.100000000000001" customHeight="1" x14ac:dyDescent="0.2">
      <c r="A5" s="17" t="s">
        <v>0</v>
      </c>
      <c r="B5" s="62" t="s">
        <v>1</v>
      </c>
      <c r="C5" s="62"/>
      <c r="D5" s="17" t="s">
        <v>2</v>
      </c>
      <c r="E5" s="17" t="s">
        <v>3</v>
      </c>
      <c r="F5" s="29" t="s">
        <v>93</v>
      </c>
      <c r="G5" s="18" t="s">
        <v>68</v>
      </c>
      <c r="H5" s="19" t="s">
        <v>69</v>
      </c>
    </row>
    <row r="6" spans="1:9" ht="17.100000000000001" customHeight="1" x14ac:dyDescent="0.2">
      <c r="A6" s="9" t="s">
        <v>4</v>
      </c>
      <c r="B6" s="58"/>
      <c r="C6" s="58"/>
      <c r="D6" s="9"/>
      <c r="E6" s="10" t="s">
        <v>5</v>
      </c>
      <c r="F6" s="39">
        <f>F7</f>
        <v>431124.31</v>
      </c>
      <c r="G6" s="11">
        <f>G7</f>
        <v>431124.31</v>
      </c>
      <c r="H6" s="12">
        <f t="shared" ref="H6:H12" si="0">G6/F6</f>
        <v>1</v>
      </c>
    </row>
    <row r="7" spans="1:9" ht="17.100000000000001" customHeight="1" x14ac:dyDescent="0.2">
      <c r="A7" s="1"/>
      <c r="B7" s="65" t="s">
        <v>8</v>
      </c>
      <c r="C7" s="66"/>
      <c r="D7" s="13"/>
      <c r="E7" s="14" t="s">
        <v>9</v>
      </c>
      <c r="F7" s="15">
        <f>SUM(F8:F12)</f>
        <v>431124.31</v>
      </c>
      <c r="G7" s="15">
        <f>SUM(G8:G12)</f>
        <v>431124.31</v>
      </c>
      <c r="H7" s="16">
        <f t="shared" si="0"/>
        <v>1</v>
      </c>
    </row>
    <row r="8" spans="1:9" ht="17.100000000000001" customHeight="1" x14ac:dyDescent="0.2">
      <c r="A8" s="2"/>
      <c r="B8" s="67"/>
      <c r="C8" s="68"/>
      <c r="D8" s="3" t="s">
        <v>10</v>
      </c>
      <c r="E8" s="4" t="s">
        <v>11</v>
      </c>
      <c r="F8" s="37">
        <v>5752.45</v>
      </c>
      <c r="G8" s="37">
        <v>5752.45</v>
      </c>
      <c r="H8" s="6">
        <f t="shared" si="0"/>
        <v>1</v>
      </c>
    </row>
    <row r="9" spans="1:9" ht="17.100000000000001" customHeight="1" x14ac:dyDescent="0.2">
      <c r="A9" s="2"/>
      <c r="B9" s="63"/>
      <c r="C9" s="64"/>
      <c r="D9" s="3" t="s">
        <v>12</v>
      </c>
      <c r="E9" s="4" t="s">
        <v>13</v>
      </c>
      <c r="F9" s="38">
        <v>815.31</v>
      </c>
      <c r="G9" s="5">
        <v>815.31</v>
      </c>
      <c r="H9" s="6">
        <f t="shared" si="0"/>
        <v>1</v>
      </c>
    </row>
    <row r="10" spans="1:9" ht="17.100000000000001" customHeight="1" x14ac:dyDescent="0.2">
      <c r="A10" s="2"/>
      <c r="B10" s="63"/>
      <c r="C10" s="64"/>
      <c r="D10" s="3" t="s">
        <v>14</v>
      </c>
      <c r="E10" s="4" t="s">
        <v>15</v>
      </c>
      <c r="F10" s="38">
        <v>116.81</v>
      </c>
      <c r="G10" s="5">
        <v>116.81</v>
      </c>
      <c r="H10" s="6">
        <f t="shared" si="0"/>
        <v>1</v>
      </c>
    </row>
    <row r="11" spans="1:9" ht="16.5" customHeight="1" x14ac:dyDescent="0.2">
      <c r="A11" s="2"/>
      <c r="B11" s="63"/>
      <c r="C11" s="64"/>
      <c r="D11" s="3" t="s">
        <v>18</v>
      </c>
      <c r="E11" s="4" t="s">
        <v>19</v>
      </c>
      <c r="F11" s="37">
        <v>1768.85</v>
      </c>
      <c r="G11" s="37">
        <v>1768.85</v>
      </c>
      <c r="H11" s="6">
        <f t="shared" si="0"/>
        <v>1</v>
      </c>
    </row>
    <row r="12" spans="1:9" ht="17.100000000000001" customHeight="1" x14ac:dyDescent="0.2">
      <c r="A12" s="2"/>
      <c r="B12" s="60"/>
      <c r="C12" s="61"/>
      <c r="D12" s="3" t="s">
        <v>20</v>
      </c>
      <c r="E12" s="4" t="s">
        <v>21</v>
      </c>
      <c r="F12" s="37">
        <v>422670.89</v>
      </c>
      <c r="G12" s="5">
        <v>422670.89</v>
      </c>
      <c r="H12" s="6">
        <f t="shared" si="0"/>
        <v>1</v>
      </c>
    </row>
    <row r="13" spans="1:9" ht="17.100000000000001" customHeight="1" x14ac:dyDescent="0.2">
      <c r="A13" s="9" t="s">
        <v>30</v>
      </c>
      <c r="B13" s="58"/>
      <c r="C13" s="58"/>
      <c r="D13" s="9"/>
      <c r="E13" s="10" t="s">
        <v>31</v>
      </c>
      <c r="F13" s="43">
        <f>F14</f>
        <v>51511</v>
      </c>
      <c r="G13" s="11">
        <f>G14</f>
        <v>50543</v>
      </c>
      <c r="H13" s="12">
        <f t="shared" ref="H13:H18" si="1">G13/F13</f>
        <v>0.98120789734231528</v>
      </c>
    </row>
    <row r="14" spans="1:9" ht="17.100000000000001" customHeight="1" x14ac:dyDescent="0.2">
      <c r="A14" s="1"/>
      <c r="B14" s="55" t="s">
        <v>32</v>
      </c>
      <c r="C14" s="55"/>
      <c r="D14" s="13"/>
      <c r="E14" s="14" t="s">
        <v>33</v>
      </c>
      <c r="F14" s="36">
        <f>SUM(F15:F18)</f>
        <v>51511</v>
      </c>
      <c r="G14" s="15">
        <f>SUM(G15:G18)</f>
        <v>50543</v>
      </c>
      <c r="H14" s="16">
        <f t="shared" si="1"/>
        <v>0.98120789734231528</v>
      </c>
    </row>
    <row r="15" spans="1:9" ht="17.100000000000001" customHeight="1" x14ac:dyDescent="0.2">
      <c r="A15" s="2"/>
      <c r="B15" s="56"/>
      <c r="C15" s="56"/>
      <c r="D15" s="3" t="s">
        <v>10</v>
      </c>
      <c r="E15" s="4" t="s">
        <v>11</v>
      </c>
      <c r="F15" s="37">
        <v>36574.47</v>
      </c>
      <c r="G15" s="5">
        <v>35606.47</v>
      </c>
      <c r="H15" s="6">
        <f t="shared" si="1"/>
        <v>0.97353345106572975</v>
      </c>
    </row>
    <row r="16" spans="1:9" ht="17.100000000000001" customHeight="1" x14ac:dyDescent="0.2">
      <c r="A16" s="2"/>
      <c r="B16" s="56"/>
      <c r="C16" s="56"/>
      <c r="D16" s="3" t="s">
        <v>22</v>
      </c>
      <c r="E16" s="4" t="s">
        <v>23</v>
      </c>
      <c r="F16" s="37">
        <v>7104.81</v>
      </c>
      <c r="G16" s="5">
        <v>7104.81</v>
      </c>
      <c r="H16" s="6">
        <f t="shared" si="1"/>
        <v>1</v>
      </c>
    </row>
    <row r="17" spans="1:8" ht="17.100000000000001" customHeight="1" x14ac:dyDescent="0.2">
      <c r="A17" s="2"/>
      <c r="B17" s="56"/>
      <c r="C17" s="56"/>
      <c r="D17" s="3" t="s">
        <v>12</v>
      </c>
      <c r="E17" s="4" t="s">
        <v>13</v>
      </c>
      <c r="F17" s="37">
        <v>6883.72</v>
      </c>
      <c r="G17" s="5">
        <v>6883.72</v>
      </c>
      <c r="H17" s="6">
        <f t="shared" si="1"/>
        <v>1</v>
      </c>
    </row>
    <row r="18" spans="1:8" ht="17.100000000000001" customHeight="1" x14ac:dyDescent="0.2">
      <c r="A18" s="2"/>
      <c r="B18" s="56"/>
      <c r="C18" s="56"/>
      <c r="D18" s="3" t="s">
        <v>14</v>
      </c>
      <c r="E18" s="4" t="s">
        <v>15</v>
      </c>
      <c r="F18" s="37">
        <v>948</v>
      </c>
      <c r="G18" s="5">
        <v>948</v>
      </c>
      <c r="H18" s="6">
        <f t="shared" si="1"/>
        <v>1</v>
      </c>
    </row>
    <row r="19" spans="1:8" ht="26.25" customHeight="1" x14ac:dyDescent="0.2">
      <c r="A19" s="9" t="s">
        <v>36</v>
      </c>
      <c r="B19" s="58"/>
      <c r="C19" s="58"/>
      <c r="D19" s="9"/>
      <c r="E19" s="10" t="s">
        <v>37</v>
      </c>
      <c r="F19" s="43">
        <f>F20</f>
        <v>4818</v>
      </c>
      <c r="G19" s="11">
        <f>G20</f>
        <v>4818</v>
      </c>
      <c r="H19" s="12">
        <f t="shared" ref="H19:H27" si="2">G19/F19</f>
        <v>1</v>
      </c>
    </row>
    <row r="20" spans="1:8" ht="22.5" customHeight="1" x14ac:dyDescent="0.2">
      <c r="A20" s="1"/>
      <c r="B20" s="55" t="s">
        <v>38</v>
      </c>
      <c r="C20" s="55"/>
      <c r="D20" s="13"/>
      <c r="E20" s="14" t="s">
        <v>39</v>
      </c>
      <c r="F20" s="36">
        <f>F21+F22+F23</f>
        <v>4818</v>
      </c>
      <c r="G20" s="15">
        <f>G21+G22+G23</f>
        <v>4818</v>
      </c>
      <c r="H20" s="16">
        <f t="shared" si="2"/>
        <v>1</v>
      </c>
    </row>
    <row r="21" spans="1:8" ht="17.100000000000001" customHeight="1" x14ac:dyDescent="0.2">
      <c r="A21" s="2"/>
      <c r="B21" s="56"/>
      <c r="C21" s="56"/>
      <c r="D21" s="3" t="s">
        <v>10</v>
      </c>
      <c r="E21" s="4" t="s">
        <v>11</v>
      </c>
      <c r="F21" s="37">
        <v>1010</v>
      </c>
      <c r="G21" s="5">
        <v>1010</v>
      </c>
      <c r="H21" s="6">
        <f t="shared" si="2"/>
        <v>1</v>
      </c>
    </row>
    <row r="22" spans="1:8" ht="17.100000000000001" customHeight="1" x14ac:dyDescent="0.2">
      <c r="A22" s="2"/>
      <c r="B22" s="56"/>
      <c r="C22" s="56"/>
      <c r="D22" s="3" t="s">
        <v>18</v>
      </c>
      <c r="E22" s="4" t="s">
        <v>19</v>
      </c>
      <c r="F22" s="37">
        <v>3726.9</v>
      </c>
      <c r="G22" s="5">
        <v>3726.9</v>
      </c>
      <c r="H22" s="6">
        <f t="shared" si="2"/>
        <v>1</v>
      </c>
    </row>
    <row r="23" spans="1:8" s="40" customFormat="1" ht="17.100000000000001" customHeight="1" x14ac:dyDescent="0.2">
      <c r="A23" s="41"/>
      <c r="B23" s="42"/>
      <c r="C23" s="44"/>
      <c r="D23" s="45" t="s">
        <v>6</v>
      </c>
      <c r="E23" s="4" t="s">
        <v>7</v>
      </c>
      <c r="F23" s="37">
        <v>81.099999999999994</v>
      </c>
      <c r="G23" s="5">
        <v>81.099999999999994</v>
      </c>
      <c r="H23" s="6">
        <f t="shared" si="2"/>
        <v>1</v>
      </c>
    </row>
    <row r="24" spans="1:8" ht="17.100000000000001" customHeight="1" x14ac:dyDescent="0.2">
      <c r="A24" s="9" t="s">
        <v>40</v>
      </c>
      <c r="B24" s="58"/>
      <c r="C24" s="59"/>
      <c r="D24" s="9"/>
      <c r="E24" s="10" t="s">
        <v>41</v>
      </c>
      <c r="F24" s="43">
        <f>F25</f>
        <v>1900</v>
      </c>
      <c r="G24" s="11">
        <f>G25</f>
        <v>1900</v>
      </c>
      <c r="H24" s="12">
        <f t="shared" si="2"/>
        <v>1</v>
      </c>
    </row>
    <row r="25" spans="1:8" ht="17.100000000000001" customHeight="1" x14ac:dyDescent="0.2">
      <c r="A25" s="1"/>
      <c r="B25" s="55" t="s">
        <v>42</v>
      </c>
      <c r="C25" s="55"/>
      <c r="D25" s="13"/>
      <c r="E25" s="14" t="s">
        <v>43</v>
      </c>
      <c r="F25" s="36">
        <f>F26+F27</f>
        <v>1900</v>
      </c>
      <c r="G25" s="15">
        <f>G26+G27</f>
        <v>1900</v>
      </c>
      <c r="H25" s="16">
        <f t="shared" si="2"/>
        <v>1</v>
      </c>
    </row>
    <row r="26" spans="1:8" ht="17.100000000000001" customHeight="1" x14ac:dyDescent="0.2">
      <c r="A26" s="2"/>
      <c r="B26" s="56"/>
      <c r="C26" s="56"/>
      <c r="D26" s="3" t="s">
        <v>16</v>
      </c>
      <c r="E26" s="4" t="s">
        <v>17</v>
      </c>
      <c r="F26" s="37">
        <v>1700</v>
      </c>
      <c r="G26" s="5">
        <v>1700</v>
      </c>
      <c r="H26" s="6">
        <f t="shared" si="2"/>
        <v>1</v>
      </c>
    </row>
    <row r="27" spans="1:8" s="40" customFormat="1" ht="17.100000000000001" customHeight="1" x14ac:dyDescent="0.2">
      <c r="A27" s="49"/>
      <c r="B27" s="44"/>
      <c r="C27" s="44"/>
      <c r="D27" s="45" t="s">
        <v>18</v>
      </c>
      <c r="E27" s="4" t="s">
        <v>19</v>
      </c>
      <c r="F27" s="37">
        <v>200</v>
      </c>
      <c r="G27" s="5">
        <v>200</v>
      </c>
      <c r="H27" s="6">
        <f t="shared" si="2"/>
        <v>1</v>
      </c>
    </row>
    <row r="28" spans="1:8" ht="17.100000000000001" customHeight="1" x14ac:dyDescent="0.2">
      <c r="A28" s="9" t="s">
        <v>44</v>
      </c>
      <c r="B28" s="58"/>
      <c r="C28" s="58"/>
      <c r="D28" s="9"/>
      <c r="E28" s="10" t="s">
        <v>45</v>
      </c>
      <c r="F28" s="43">
        <f>F29+F32</f>
        <v>30113.3</v>
      </c>
      <c r="G28" s="43">
        <f>G29+G32</f>
        <v>30111.25</v>
      </c>
      <c r="H28" s="12">
        <f t="shared" ref="H28:H31" si="3">G28/F28</f>
        <v>0.9999319237679033</v>
      </c>
    </row>
    <row r="29" spans="1:8" ht="17.100000000000001" customHeight="1" x14ac:dyDescent="0.2">
      <c r="A29" s="1"/>
      <c r="B29" s="55" t="s">
        <v>46</v>
      </c>
      <c r="C29" s="55"/>
      <c r="D29" s="13"/>
      <c r="E29" s="14" t="s">
        <v>47</v>
      </c>
      <c r="F29" s="36">
        <f>SUM(F30:F31)</f>
        <v>18163.68</v>
      </c>
      <c r="G29" s="15">
        <f>SUM(G30:G31)</f>
        <v>18163.68</v>
      </c>
      <c r="H29" s="16">
        <f t="shared" si="3"/>
        <v>1</v>
      </c>
    </row>
    <row r="30" spans="1:8" ht="17.100000000000001" customHeight="1" x14ac:dyDescent="0.2">
      <c r="A30" s="2"/>
      <c r="B30" s="56"/>
      <c r="C30" s="56"/>
      <c r="D30" s="3" t="s">
        <v>10</v>
      </c>
      <c r="E30" s="4" t="s">
        <v>11</v>
      </c>
      <c r="F30" s="37">
        <v>179.82</v>
      </c>
      <c r="G30" s="5">
        <v>179.82</v>
      </c>
      <c r="H30" s="6">
        <f t="shared" si="3"/>
        <v>1</v>
      </c>
    </row>
    <row r="31" spans="1:8" ht="17.100000000000001" customHeight="1" x14ac:dyDescent="0.2">
      <c r="A31" s="2"/>
      <c r="B31" s="56"/>
      <c r="C31" s="56"/>
      <c r="D31" s="3" t="s">
        <v>18</v>
      </c>
      <c r="E31" s="4" t="s">
        <v>19</v>
      </c>
      <c r="F31" s="37">
        <v>17983.86</v>
      </c>
      <c r="G31" s="5">
        <v>17983.86</v>
      </c>
      <c r="H31" s="6">
        <f t="shared" si="3"/>
        <v>1</v>
      </c>
    </row>
    <row r="32" spans="1:8" ht="17.100000000000001" customHeight="1" x14ac:dyDescent="0.2">
      <c r="A32" s="1"/>
      <c r="B32" s="55" t="s">
        <v>48</v>
      </c>
      <c r="C32" s="57"/>
      <c r="D32" s="13"/>
      <c r="E32" s="14" t="s">
        <v>49</v>
      </c>
      <c r="F32" s="36">
        <f>SUM(F33:F34)</f>
        <v>11949.619999999999</v>
      </c>
      <c r="G32" s="15">
        <f>SUM(G33:G34)</f>
        <v>11947.570000000002</v>
      </c>
      <c r="H32" s="16">
        <f t="shared" ref="H32:H34" si="4">G32/F32</f>
        <v>0.99982844642758539</v>
      </c>
    </row>
    <row r="33" spans="1:8" ht="17.100000000000001" customHeight="1" x14ac:dyDescent="0.2">
      <c r="A33" s="2"/>
      <c r="B33" s="56"/>
      <c r="C33" s="56"/>
      <c r="D33" s="3" t="s">
        <v>10</v>
      </c>
      <c r="E33" s="4" t="s">
        <v>11</v>
      </c>
      <c r="F33" s="37">
        <v>118.3</v>
      </c>
      <c r="G33" s="5">
        <v>118.29</v>
      </c>
      <c r="H33" s="6">
        <f t="shared" si="4"/>
        <v>0.99991546914623841</v>
      </c>
    </row>
    <row r="34" spans="1:8" ht="17.100000000000001" customHeight="1" x14ac:dyDescent="0.2">
      <c r="A34" s="2"/>
      <c r="B34" s="56"/>
      <c r="C34" s="56"/>
      <c r="D34" s="3" t="s">
        <v>18</v>
      </c>
      <c r="E34" s="4" t="s">
        <v>19</v>
      </c>
      <c r="F34" s="37">
        <v>11831.32</v>
      </c>
      <c r="G34" s="5">
        <v>11829.28</v>
      </c>
      <c r="H34" s="6">
        <f t="shared" si="4"/>
        <v>0.99982757629748842</v>
      </c>
    </row>
    <row r="35" spans="1:8" ht="17.100000000000001" customHeight="1" x14ac:dyDescent="0.2">
      <c r="A35" s="9" t="s">
        <v>50</v>
      </c>
      <c r="B35" s="58"/>
      <c r="C35" s="58"/>
      <c r="D35" s="9"/>
      <c r="E35" s="10" t="s">
        <v>51</v>
      </c>
      <c r="F35" s="43">
        <f>F36+F45+F56+F58+F61+F63</f>
        <v>4737763.9400000004</v>
      </c>
      <c r="G35" s="11">
        <f>G36+G45+G56+G58+G61+G63</f>
        <v>4713596.6900000004</v>
      </c>
      <c r="H35" s="12">
        <f t="shared" ref="H35:H41" si="5">G35/F35</f>
        <v>0.9948990176998983</v>
      </c>
    </row>
    <row r="36" spans="1:8" ht="17.100000000000001" customHeight="1" x14ac:dyDescent="0.2">
      <c r="A36" s="1"/>
      <c r="B36" s="55" t="s">
        <v>52</v>
      </c>
      <c r="C36" s="57"/>
      <c r="D36" s="13"/>
      <c r="E36" s="14" t="s">
        <v>53</v>
      </c>
      <c r="F36" s="36">
        <f>SUM(F37:F44)</f>
        <v>2414936</v>
      </c>
      <c r="G36" s="15">
        <f>SUM(G37:G44)</f>
        <v>2410037.8200000003</v>
      </c>
      <c r="H36" s="16">
        <f t="shared" si="5"/>
        <v>0.99797171436427312</v>
      </c>
    </row>
    <row r="37" spans="1:8" ht="17.100000000000001" customHeight="1" x14ac:dyDescent="0.2">
      <c r="A37" s="2"/>
      <c r="B37" s="56"/>
      <c r="C37" s="56"/>
      <c r="D37" s="3" t="s">
        <v>54</v>
      </c>
      <c r="E37" s="4" t="s">
        <v>55</v>
      </c>
      <c r="F37" s="37">
        <v>2366637</v>
      </c>
      <c r="G37" s="5">
        <v>2361743.9</v>
      </c>
      <c r="H37" s="6">
        <f t="shared" si="5"/>
        <v>0.99793246704078398</v>
      </c>
    </row>
    <row r="38" spans="1:8" ht="17.100000000000001" customHeight="1" x14ac:dyDescent="0.2">
      <c r="A38" s="2"/>
      <c r="B38" s="56"/>
      <c r="C38" s="56"/>
      <c r="D38" s="3" t="s">
        <v>10</v>
      </c>
      <c r="E38" s="4" t="s">
        <v>11</v>
      </c>
      <c r="F38" s="37">
        <v>18000</v>
      </c>
      <c r="G38" s="5">
        <v>18000</v>
      </c>
      <c r="H38" s="6">
        <f t="shared" si="5"/>
        <v>1</v>
      </c>
    </row>
    <row r="39" spans="1:8" ht="17.100000000000001" customHeight="1" x14ac:dyDescent="0.2">
      <c r="A39" s="2"/>
      <c r="B39" s="56"/>
      <c r="C39" s="56"/>
      <c r="D39" s="3" t="s">
        <v>12</v>
      </c>
      <c r="E39" s="4" t="s">
        <v>13</v>
      </c>
      <c r="F39" s="37">
        <v>2795</v>
      </c>
      <c r="G39" s="5">
        <v>2793.6</v>
      </c>
      <c r="H39" s="6">
        <f t="shared" si="5"/>
        <v>0.99949910554561716</v>
      </c>
    </row>
    <row r="40" spans="1:8" ht="17.100000000000001" customHeight="1" x14ac:dyDescent="0.2">
      <c r="A40" s="2"/>
      <c r="B40" s="56"/>
      <c r="C40" s="56"/>
      <c r="D40" s="3" t="s">
        <v>14</v>
      </c>
      <c r="E40" s="4" t="s">
        <v>15</v>
      </c>
      <c r="F40" s="37">
        <v>392</v>
      </c>
      <c r="G40" s="5">
        <v>392</v>
      </c>
      <c r="H40" s="6">
        <f t="shared" si="5"/>
        <v>1</v>
      </c>
    </row>
    <row r="41" spans="1:8" ht="17.100000000000001" customHeight="1" x14ac:dyDescent="0.2">
      <c r="A41" s="2"/>
      <c r="B41" s="56"/>
      <c r="C41" s="56"/>
      <c r="D41" s="3" t="s">
        <v>18</v>
      </c>
      <c r="E41" s="4" t="s">
        <v>19</v>
      </c>
      <c r="F41" s="37">
        <v>15135</v>
      </c>
      <c r="G41" s="5">
        <v>15133.04</v>
      </c>
      <c r="H41" s="6">
        <f t="shared" si="5"/>
        <v>0.99987049884373969</v>
      </c>
    </row>
    <row r="42" spans="1:8" ht="16.5" customHeight="1" x14ac:dyDescent="0.2">
      <c r="A42" s="2"/>
      <c r="B42" s="56"/>
      <c r="C42" s="56"/>
      <c r="D42" s="3" t="s">
        <v>6</v>
      </c>
      <c r="E42" s="4" t="s">
        <v>7</v>
      </c>
      <c r="F42" s="37">
        <v>5954</v>
      </c>
      <c r="G42" s="5">
        <v>5953.1</v>
      </c>
      <c r="H42" s="6">
        <f t="shared" ref="H42:H64" si="6">G42/F42</f>
        <v>0.99984884111521677</v>
      </c>
    </row>
    <row r="43" spans="1:8" ht="24" customHeight="1" x14ac:dyDescent="0.2">
      <c r="A43" s="2"/>
      <c r="B43" s="56"/>
      <c r="C43" s="56"/>
      <c r="D43" s="3" t="s">
        <v>34</v>
      </c>
      <c r="E43" s="4" t="s">
        <v>35</v>
      </c>
      <c r="F43" s="37">
        <v>1078</v>
      </c>
      <c r="G43" s="5">
        <v>1077.58</v>
      </c>
      <c r="H43" s="6">
        <f t="shared" si="6"/>
        <v>0.9996103896103895</v>
      </c>
    </row>
    <row r="44" spans="1:8" ht="17.100000000000001" customHeight="1" x14ac:dyDescent="0.2">
      <c r="A44" s="2"/>
      <c r="B44" s="56"/>
      <c r="C44" s="56"/>
      <c r="D44" s="3" t="s">
        <v>28</v>
      </c>
      <c r="E44" s="4" t="s">
        <v>29</v>
      </c>
      <c r="F44" s="37">
        <v>4945</v>
      </c>
      <c r="G44" s="5">
        <v>4944.6000000000004</v>
      </c>
      <c r="H44" s="6">
        <f t="shared" si="6"/>
        <v>0.99991911021233582</v>
      </c>
    </row>
    <row r="45" spans="1:8" ht="40.5" customHeight="1" x14ac:dyDescent="0.2">
      <c r="A45" s="1"/>
      <c r="B45" s="55" t="s">
        <v>56</v>
      </c>
      <c r="C45" s="55"/>
      <c r="D45" s="13"/>
      <c r="E45" s="14" t="s">
        <v>57</v>
      </c>
      <c r="F45" s="36">
        <f>SUM(F46:F55)</f>
        <v>2301323</v>
      </c>
      <c r="G45" s="15">
        <f>SUM(G46:G55)</f>
        <v>2282530.3100000005</v>
      </c>
      <c r="H45" s="16">
        <f t="shared" si="6"/>
        <v>0.99183396246420019</v>
      </c>
    </row>
    <row r="46" spans="1:8" ht="17.100000000000001" customHeight="1" x14ac:dyDescent="0.2">
      <c r="A46" s="2"/>
      <c r="B46" s="56"/>
      <c r="C46" s="56"/>
      <c r="D46" s="3" t="s">
        <v>54</v>
      </c>
      <c r="E46" s="4" t="s">
        <v>55</v>
      </c>
      <c r="F46" s="37">
        <v>2134599</v>
      </c>
      <c r="G46" s="5">
        <v>2115810.9700000002</v>
      </c>
      <c r="H46" s="6">
        <f t="shared" si="6"/>
        <v>0.99119833280161762</v>
      </c>
    </row>
    <row r="47" spans="1:8" ht="17.100000000000001" customHeight="1" x14ac:dyDescent="0.2">
      <c r="A47" s="2"/>
      <c r="B47" s="56"/>
      <c r="C47" s="56"/>
      <c r="D47" s="3" t="s">
        <v>10</v>
      </c>
      <c r="E47" s="4" t="s">
        <v>11</v>
      </c>
      <c r="F47" s="37">
        <v>36908</v>
      </c>
      <c r="G47" s="5">
        <v>36908</v>
      </c>
      <c r="H47" s="6">
        <f t="shared" si="6"/>
        <v>1</v>
      </c>
    </row>
    <row r="48" spans="1:8" ht="17.100000000000001" customHeight="1" x14ac:dyDescent="0.2">
      <c r="A48" s="2"/>
      <c r="B48" s="56"/>
      <c r="C48" s="56"/>
      <c r="D48" s="3" t="s">
        <v>22</v>
      </c>
      <c r="E48" s="4" t="s">
        <v>23</v>
      </c>
      <c r="F48" s="37">
        <v>2550</v>
      </c>
      <c r="G48" s="5">
        <v>2550</v>
      </c>
      <c r="H48" s="6">
        <f t="shared" si="6"/>
        <v>1</v>
      </c>
    </row>
    <row r="49" spans="1:8" ht="17.100000000000001" customHeight="1" x14ac:dyDescent="0.2">
      <c r="A49" s="2"/>
      <c r="B49" s="56"/>
      <c r="C49" s="56"/>
      <c r="D49" s="3" t="s">
        <v>12</v>
      </c>
      <c r="E49" s="4" t="s">
        <v>13</v>
      </c>
      <c r="F49" s="37">
        <v>107969</v>
      </c>
      <c r="G49" s="5">
        <v>107967.43</v>
      </c>
      <c r="H49" s="6">
        <f t="shared" si="6"/>
        <v>0.99998545878909684</v>
      </c>
    </row>
    <row r="50" spans="1:8" ht="17.100000000000001" customHeight="1" x14ac:dyDescent="0.2">
      <c r="A50" s="2"/>
      <c r="B50" s="56"/>
      <c r="C50" s="56"/>
      <c r="D50" s="3" t="s">
        <v>14</v>
      </c>
      <c r="E50" s="4" t="s">
        <v>15</v>
      </c>
      <c r="F50" s="37">
        <v>943</v>
      </c>
      <c r="G50" s="5">
        <v>942.92</v>
      </c>
      <c r="H50" s="6">
        <f t="shared" si="6"/>
        <v>0.99991516436903494</v>
      </c>
    </row>
    <row r="51" spans="1:8" ht="17.100000000000001" customHeight="1" x14ac:dyDescent="0.2">
      <c r="A51" s="2"/>
      <c r="B51" s="56"/>
      <c r="C51" s="56"/>
      <c r="D51" s="3" t="s">
        <v>18</v>
      </c>
      <c r="E51" s="4" t="s">
        <v>19</v>
      </c>
      <c r="F51" s="37">
        <v>5192</v>
      </c>
      <c r="G51" s="5">
        <v>5190.66</v>
      </c>
      <c r="H51" s="6">
        <f t="shared" si="6"/>
        <v>0.99974191063174112</v>
      </c>
    </row>
    <row r="52" spans="1:8" ht="17.100000000000001" customHeight="1" x14ac:dyDescent="0.2">
      <c r="A52" s="2"/>
      <c r="B52" s="56"/>
      <c r="C52" s="56"/>
      <c r="D52" s="3" t="s">
        <v>26</v>
      </c>
      <c r="E52" s="4" t="s">
        <v>27</v>
      </c>
      <c r="F52" s="38">
        <v>450</v>
      </c>
      <c r="G52" s="5">
        <v>450</v>
      </c>
      <c r="H52" s="6">
        <f t="shared" si="6"/>
        <v>1</v>
      </c>
    </row>
    <row r="53" spans="1:8" ht="16.5" customHeight="1" x14ac:dyDescent="0.2">
      <c r="A53" s="2"/>
      <c r="B53" s="56"/>
      <c r="C53" s="56"/>
      <c r="D53" s="3" t="s">
        <v>6</v>
      </c>
      <c r="E53" s="4" t="s">
        <v>7</v>
      </c>
      <c r="F53" s="37">
        <v>9925</v>
      </c>
      <c r="G53" s="5">
        <v>9923.75</v>
      </c>
      <c r="H53" s="6">
        <f t="shared" si="6"/>
        <v>0.99987405541561714</v>
      </c>
    </row>
    <row r="54" spans="1:8" ht="16.5" customHeight="1" x14ac:dyDescent="0.2">
      <c r="A54" s="2"/>
      <c r="B54" s="56"/>
      <c r="C54" s="56"/>
      <c r="D54" s="3" t="s">
        <v>24</v>
      </c>
      <c r="E54" s="4" t="s">
        <v>25</v>
      </c>
      <c r="F54" s="37">
        <v>2188</v>
      </c>
      <c r="G54" s="5">
        <v>2188</v>
      </c>
      <c r="H54" s="6">
        <f t="shared" si="6"/>
        <v>1</v>
      </c>
    </row>
    <row r="55" spans="1:8" ht="24.75" customHeight="1" x14ac:dyDescent="0.2">
      <c r="A55" s="2"/>
      <c r="B55" s="56"/>
      <c r="C55" s="56"/>
      <c r="D55" s="3" t="s">
        <v>34</v>
      </c>
      <c r="E55" s="4" t="s">
        <v>35</v>
      </c>
      <c r="F55" s="37">
        <v>599</v>
      </c>
      <c r="G55" s="5">
        <v>598.58000000000004</v>
      </c>
      <c r="H55" s="6">
        <f t="shared" si="6"/>
        <v>0.99929883138564279</v>
      </c>
    </row>
    <row r="56" spans="1:8" ht="49.5" customHeight="1" x14ac:dyDescent="0.2">
      <c r="A56" s="1"/>
      <c r="B56" s="55" t="s">
        <v>58</v>
      </c>
      <c r="C56" s="55"/>
      <c r="D56" s="13"/>
      <c r="E56" s="14" t="s">
        <v>59</v>
      </c>
      <c r="F56" s="36">
        <f>F57</f>
        <v>14930</v>
      </c>
      <c r="G56" s="15">
        <f>G57</f>
        <v>14599.8</v>
      </c>
      <c r="H56" s="16">
        <f t="shared" si="6"/>
        <v>0.97788345612860006</v>
      </c>
    </row>
    <row r="57" spans="1:8" ht="17.100000000000001" customHeight="1" x14ac:dyDescent="0.2">
      <c r="A57" s="2"/>
      <c r="B57" s="56"/>
      <c r="C57" s="56"/>
      <c r="D57" s="3" t="s">
        <v>60</v>
      </c>
      <c r="E57" s="4" t="s">
        <v>61</v>
      </c>
      <c r="F57" s="37">
        <v>14930</v>
      </c>
      <c r="G57" s="5">
        <v>14599.8</v>
      </c>
      <c r="H57" s="6">
        <f t="shared" si="6"/>
        <v>0.97788345612860006</v>
      </c>
    </row>
    <row r="58" spans="1:8" ht="17.100000000000001" customHeight="1" x14ac:dyDescent="0.2">
      <c r="A58" s="1"/>
      <c r="B58" s="55" t="s">
        <v>62</v>
      </c>
      <c r="C58" s="55"/>
      <c r="D58" s="13"/>
      <c r="E58" s="14" t="s">
        <v>63</v>
      </c>
      <c r="F58" s="36">
        <f>F59+F60</f>
        <v>143.94</v>
      </c>
      <c r="G58" s="15">
        <f>G59+G60</f>
        <v>0</v>
      </c>
      <c r="H58" s="16">
        <f t="shared" si="6"/>
        <v>0</v>
      </c>
    </row>
    <row r="59" spans="1:8" ht="17.100000000000001" customHeight="1" x14ac:dyDescent="0.2">
      <c r="A59" s="2"/>
      <c r="B59" s="56"/>
      <c r="C59" s="56"/>
      <c r="D59" s="3" t="s">
        <v>54</v>
      </c>
      <c r="E59" s="4" t="s">
        <v>55</v>
      </c>
      <c r="F59" s="37">
        <v>141.12</v>
      </c>
      <c r="G59" s="5">
        <v>0</v>
      </c>
      <c r="H59" s="6">
        <f t="shared" si="6"/>
        <v>0</v>
      </c>
    </row>
    <row r="60" spans="1:8" ht="17.100000000000001" customHeight="1" x14ac:dyDescent="0.2">
      <c r="A60" s="2"/>
      <c r="B60" s="56"/>
      <c r="C60" s="56"/>
      <c r="D60" s="3" t="s">
        <v>18</v>
      </c>
      <c r="E60" s="4" t="s">
        <v>19</v>
      </c>
      <c r="F60" s="38">
        <v>2.82</v>
      </c>
      <c r="G60" s="5">
        <v>0</v>
      </c>
      <c r="H60" s="6">
        <f t="shared" si="6"/>
        <v>0</v>
      </c>
    </row>
    <row r="61" spans="1:8" ht="17.100000000000001" customHeight="1" x14ac:dyDescent="0.2">
      <c r="A61" s="1"/>
      <c r="B61" s="55" t="s">
        <v>64</v>
      </c>
      <c r="C61" s="55"/>
      <c r="D61" s="13"/>
      <c r="E61" s="14" t="s">
        <v>65</v>
      </c>
      <c r="F61" s="36">
        <f>SUM(F62:F62)</f>
        <v>6310</v>
      </c>
      <c r="G61" s="15">
        <f>SUM(G62:G62)</f>
        <v>6309.68</v>
      </c>
      <c r="H61" s="16">
        <f t="shared" si="6"/>
        <v>0.99994928684627582</v>
      </c>
    </row>
    <row r="62" spans="1:8" ht="17.100000000000001" customHeight="1" x14ac:dyDescent="0.2">
      <c r="A62" s="2"/>
      <c r="B62" s="56"/>
      <c r="C62" s="56"/>
      <c r="D62" s="3" t="s">
        <v>54</v>
      </c>
      <c r="E62" s="4" t="s">
        <v>55</v>
      </c>
      <c r="F62" s="37">
        <v>6310</v>
      </c>
      <c r="G62" s="5">
        <v>6309.68</v>
      </c>
      <c r="H62" s="6">
        <f t="shared" si="6"/>
        <v>0.99994928684627582</v>
      </c>
    </row>
    <row r="63" spans="1:8" ht="17.100000000000001" customHeight="1" x14ac:dyDescent="0.2">
      <c r="A63" s="1"/>
      <c r="B63" s="55" t="s">
        <v>66</v>
      </c>
      <c r="C63" s="55"/>
      <c r="D63" s="13"/>
      <c r="E63" s="14" t="s">
        <v>9</v>
      </c>
      <c r="F63" s="36">
        <f>F64</f>
        <v>121</v>
      </c>
      <c r="G63" s="15">
        <f>G64</f>
        <v>119.08</v>
      </c>
      <c r="H63" s="16">
        <f t="shared" si="6"/>
        <v>0.98413223140495865</v>
      </c>
    </row>
    <row r="64" spans="1:8" s="46" customFormat="1" ht="17.100000000000001" customHeight="1" x14ac:dyDescent="0.2">
      <c r="A64" s="47"/>
      <c r="B64" s="48"/>
      <c r="C64" s="44"/>
      <c r="D64" s="45" t="s">
        <v>18</v>
      </c>
      <c r="E64" s="4" t="s">
        <v>19</v>
      </c>
      <c r="F64" s="37">
        <v>121</v>
      </c>
      <c r="G64" s="5">
        <v>119.08</v>
      </c>
      <c r="H64" s="6">
        <f t="shared" si="6"/>
        <v>0.98413223140495865</v>
      </c>
    </row>
    <row r="65" spans="1:8" ht="17.25" customHeight="1" x14ac:dyDescent="0.2">
      <c r="A65" s="54" t="s">
        <v>67</v>
      </c>
      <c r="B65" s="54"/>
      <c r="C65" s="54"/>
      <c r="D65" s="54"/>
      <c r="E65" s="54"/>
      <c r="F65" s="50">
        <f>F6+F13+F19+F24+F28+F35</f>
        <v>5257230.5500000007</v>
      </c>
      <c r="G65" s="50">
        <f>G6+G13+G19+G24+G28+G35</f>
        <v>5232093.25</v>
      </c>
      <c r="H65" s="51">
        <f t="shared" ref="H65" si="7">G65/F65</f>
        <v>0.99521852812789413</v>
      </c>
    </row>
  </sheetData>
  <mergeCells count="60">
    <mergeCell ref="A4:F4"/>
    <mergeCell ref="B5:C5"/>
    <mergeCell ref="B6:C6"/>
    <mergeCell ref="B10:C10"/>
    <mergeCell ref="B11:C11"/>
    <mergeCell ref="B7:C7"/>
    <mergeCell ref="B8:C8"/>
    <mergeCell ref="B9:C9"/>
    <mergeCell ref="B12:C12"/>
    <mergeCell ref="B16:C16"/>
    <mergeCell ref="B17:C17"/>
    <mergeCell ref="B18:C18"/>
    <mergeCell ref="B13:C13"/>
    <mergeCell ref="B14:C14"/>
    <mergeCell ref="B15:C15"/>
    <mergeCell ref="B31:C31"/>
    <mergeCell ref="B30:C30"/>
    <mergeCell ref="B28:C28"/>
    <mergeCell ref="B29:C29"/>
    <mergeCell ref="B19:C19"/>
    <mergeCell ref="B24:C24"/>
    <mergeCell ref="B25:C25"/>
    <mergeCell ref="B26:C26"/>
    <mergeCell ref="B20:C20"/>
    <mergeCell ref="B21:C21"/>
    <mergeCell ref="B22:C22"/>
    <mergeCell ref="B36:C36"/>
    <mergeCell ref="B37:C37"/>
    <mergeCell ref="B35:C35"/>
    <mergeCell ref="B33:C33"/>
    <mergeCell ref="B32:C32"/>
    <mergeCell ref="B34:C34"/>
    <mergeCell ref="B51:C51"/>
    <mergeCell ref="B46:C46"/>
    <mergeCell ref="B47:C47"/>
    <mergeCell ref="B48:C48"/>
    <mergeCell ref="B38:C38"/>
    <mergeCell ref="B39:C39"/>
    <mergeCell ref="B40:C40"/>
    <mergeCell ref="B41:C41"/>
    <mergeCell ref="B42:C42"/>
    <mergeCell ref="B43:C43"/>
    <mergeCell ref="B49:C49"/>
    <mergeCell ref="B50:C50"/>
    <mergeCell ref="A1:I1"/>
    <mergeCell ref="A65:E65"/>
    <mergeCell ref="B63:C63"/>
    <mergeCell ref="B61:C61"/>
    <mergeCell ref="B62:C62"/>
    <mergeCell ref="B59:C59"/>
    <mergeCell ref="B60:C60"/>
    <mergeCell ref="B54:C54"/>
    <mergeCell ref="B55:C55"/>
    <mergeCell ref="B52:C52"/>
    <mergeCell ref="B53:C53"/>
    <mergeCell ref="B58:C58"/>
    <mergeCell ref="B56:C56"/>
    <mergeCell ref="B57:C57"/>
    <mergeCell ref="B44:C44"/>
    <mergeCell ref="B45:C45"/>
  </mergeCells>
  <pageMargins left="0.23622047244094491" right="0.23622047244094491" top="0.55118110236220474" bottom="0.55118110236220474" header="0.31496062992125984" footer="0.31496062992125984"/>
  <pageSetup paperSize="9" orientation="portrait" r:id="rId1"/>
  <headerFooter>
    <oddHeader xml:space="preserve">&amp;LRealizacja wydatków związanych z realizacją zadań z zakresu administracji rządowej i innych zadań zleconych Gminie Skąpe ustawami za 2016 rok </oddHeader>
    <oddFooter>&amp;CStrona &amp;P z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H27"/>
  <sheetViews>
    <sheetView topLeftCell="A5" zoomScale="150" zoomScaleNormal="150" workbookViewId="0">
      <selection activeCell="B13" sqref="B13"/>
    </sheetView>
  </sheetViews>
  <sheetFormatPr defaultRowHeight="12.75" x14ac:dyDescent="0.2"/>
  <cols>
    <col min="3" max="3" width="23.5" customWidth="1"/>
    <col min="4" max="4" width="14.5" style="22" customWidth="1"/>
    <col min="5" max="5" width="15.83203125" style="22" customWidth="1"/>
    <col min="6" max="6" width="14.1640625" style="20" customWidth="1"/>
    <col min="7" max="7" width="11.6640625" style="21" bestFit="1" customWidth="1"/>
    <col min="8" max="8" width="9.33203125" style="20"/>
  </cols>
  <sheetData>
    <row r="9" spans="3:7" x14ac:dyDescent="0.2">
      <c r="C9" t="s">
        <v>91</v>
      </c>
    </row>
    <row r="10" spans="3:7" x14ac:dyDescent="0.2">
      <c r="D10" s="26" t="s">
        <v>85</v>
      </c>
      <c r="E10" s="26" t="s">
        <v>86</v>
      </c>
      <c r="F10" s="27" t="s">
        <v>87</v>
      </c>
      <c r="G10" s="27" t="s">
        <v>88</v>
      </c>
    </row>
    <row r="11" spans="3:7" ht="15.75" x14ac:dyDescent="0.2">
      <c r="C11" s="28" t="s">
        <v>92</v>
      </c>
      <c r="D11" s="23">
        <v>1028.52</v>
      </c>
      <c r="E11" s="23">
        <v>61.5</v>
      </c>
      <c r="F11" s="24"/>
      <c r="G11" s="25">
        <f>SUM(D11:F11)</f>
        <v>1090.02</v>
      </c>
    </row>
    <row r="12" spans="3:7" ht="15.75" x14ac:dyDescent="0.2">
      <c r="C12" s="28" t="s">
        <v>70</v>
      </c>
      <c r="D12" s="23">
        <v>5578.34</v>
      </c>
      <c r="E12" s="23">
        <v>0</v>
      </c>
      <c r="F12" s="24"/>
      <c r="G12" s="25">
        <f t="shared" ref="G12:G26" si="0">SUM(D12:F12)</f>
        <v>5578.34</v>
      </c>
    </row>
    <row r="13" spans="3:7" ht="15.75" x14ac:dyDescent="0.2">
      <c r="C13" s="28" t="s">
        <v>71</v>
      </c>
      <c r="D13" s="23">
        <v>1429.18</v>
      </c>
      <c r="E13" s="23">
        <v>0</v>
      </c>
      <c r="F13" s="24"/>
      <c r="G13" s="25">
        <f t="shared" si="0"/>
        <v>1429.18</v>
      </c>
    </row>
    <row r="14" spans="3:7" ht="15.75" x14ac:dyDescent="0.2">
      <c r="C14" s="28" t="s">
        <v>72</v>
      </c>
      <c r="D14" s="23">
        <v>414.28</v>
      </c>
      <c r="E14" s="23">
        <v>0</v>
      </c>
      <c r="F14" s="24"/>
      <c r="G14" s="25">
        <f t="shared" si="0"/>
        <v>414.28</v>
      </c>
    </row>
    <row r="15" spans="3:7" ht="15.75" x14ac:dyDescent="0.2">
      <c r="C15" s="28" t="s">
        <v>73</v>
      </c>
      <c r="D15" s="23">
        <v>44</v>
      </c>
      <c r="E15" s="23">
        <v>0</v>
      </c>
      <c r="F15" s="24"/>
      <c r="G15" s="25">
        <f t="shared" si="0"/>
        <v>44</v>
      </c>
    </row>
    <row r="16" spans="3:7" ht="15.75" x14ac:dyDescent="0.2">
      <c r="C16" s="28" t="s">
        <v>74</v>
      </c>
      <c r="D16" s="23">
        <v>519.94000000000005</v>
      </c>
      <c r="E16" s="23">
        <v>0</v>
      </c>
      <c r="F16" s="24"/>
      <c r="G16" s="25">
        <f t="shared" si="0"/>
        <v>519.94000000000005</v>
      </c>
    </row>
    <row r="17" spans="3:7" ht="15.75" x14ac:dyDescent="0.2">
      <c r="C17" s="28" t="s">
        <v>75</v>
      </c>
      <c r="D17" s="23">
        <v>957.3</v>
      </c>
      <c r="E17" s="23">
        <v>0</v>
      </c>
      <c r="F17" s="25">
        <v>2372</v>
      </c>
      <c r="G17" s="25">
        <f t="shared" si="0"/>
        <v>3329.3</v>
      </c>
    </row>
    <row r="18" spans="3:7" ht="15.75" x14ac:dyDescent="0.2">
      <c r="C18" s="28" t="s">
        <v>76</v>
      </c>
      <c r="D18" s="23">
        <v>0</v>
      </c>
      <c r="E18" s="23">
        <v>0</v>
      </c>
      <c r="F18" s="24"/>
      <c r="G18" s="25">
        <f t="shared" si="0"/>
        <v>0</v>
      </c>
    </row>
    <row r="19" spans="3:7" ht="15.75" x14ac:dyDescent="0.2">
      <c r="C19" s="28" t="s">
        <v>77</v>
      </c>
      <c r="D19" s="23">
        <v>2163.56</v>
      </c>
      <c r="E19" s="23">
        <v>204</v>
      </c>
      <c r="F19" s="24"/>
      <c r="G19" s="25">
        <f t="shared" si="0"/>
        <v>2367.56</v>
      </c>
    </row>
    <row r="20" spans="3:7" ht="15.75" x14ac:dyDescent="0.2">
      <c r="C20" s="28" t="s">
        <v>78</v>
      </c>
      <c r="D20" s="23">
        <v>2777.63</v>
      </c>
      <c r="E20" s="23">
        <v>0</v>
      </c>
      <c r="F20" s="24"/>
      <c r="G20" s="25">
        <f t="shared" si="0"/>
        <v>2777.63</v>
      </c>
    </row>
    <row r="21" spans="3:7" ht="15.75" x14ac:dyDescent="0.2">
      <c r="C21" s="28" t="s">
        <v>79</v>
      </c>
      <c r="D21" s="23">
        <v>1499.44</v>
      </c>
      <c r="E21" s="23">
        <v>92.99</v>
      </c>
      <c r="F21" s="24"/>
      <c r="G21" s="25">
        <f t="shared" si="0"/>
        <v>1592.43</v>
      </c>
    </row>
    <row r="22" spans="3:7" ht="15.75" x14ac:dyDescent="0.2">
      <c r="C22" s="28" t="s">
        <v>80</v>
      </c>
      <c r="D22" s="23">
        <v>3863.5</v>
      </c>
      <c r="E22" s="23">
        <v>1000</v>
      </c>
      <c r="F22" s="24"/>
      <c r="G22" s="25">
        <f t="shared" si="0"/>
        <v>4863.5</v>
      </c>
    </row>
    <row r="23" spans="3:7" ht="15.75" x14ac:dyDescent="0.2">
      <c r="C23" s="28" t="s">
        <v>81</v>
      </c>
      <c r="D23" s="23">
        <v>3035.84</v>
      </c>
      <c r="E23" s="23">
        <v>0</v>
      </c>
      <c r="F23" s="24"/>
      <c r="G23" s="25">
        <f t="shared" si="0"/>
        <v>3035.84</v>
      </c>
    </row>
    <row r="24" spans="3:7" ht="15.75" x14ac:dyDescent="0.2">
      <c r="C24" s="28" t="s">
        <v>82</v>
      </c>
      <c r="D24" s="23">
        <v>3511.9</v>
      </c>
      <c r="E24" s="23">
        <v>30</v>
      </c>
      <c r="F24" s="24"/>
      <c r="G24" s="25">
        <f t="shared" si="0"/>
        <v>3541.9</v>
      </c>
    </row>
    <row r="25" spans="3:7" ht="15.75" x14ac:dyDescent="0.2">
      <c r="C25" s="28" t="s">
        <v>83</v>
      </c>
      <c r="D25" s="23">
        <v>0</v>
      </c>
      <c r="E25" s="23">
        <v>0</v>
      </c>
      <c r="F25" s="24"/>
      <c r="G25" s="25">
        <f t="shared" si="0"/>
        <v>0</v>
      </c>
    </row>
    <row r="26" spans="3:7" ht="15.75" x14ac:dyDescent="0.2">
      <c r="C26" s="28" t="s">
        <v>84</v>
      </c>
      <c r="D26" s="23">
        <v>191.17</v>
      </c>
      <c r="E26" s="23">
        <v>0</v>
      </c>
      <c r="F26" s="24"/>
      <c r="G26" s="25">
        <f t="shared" si="0"/>
        <v>191.17</v>
      </c>
    </row>
    <row r="27" spans="3:7" ht="15.75" x14ac:dyDescent="0.2">
      <c r="C27" s="28" t="s">
        <v>67</v>
      </c>
      <c r="D27" s="25">
        <f t="shared" ref="D27:F27" si="1">SUM(D11:D26)</f>
        <v>27014.6</v>
      </c>
      <c r="E27" s="25">
        <f t="shared" si="1"/>
        <v>1388.49</v>
      </c>
      <c r="F27" s="25">
        <f t="shared" si="1"/>
        <v>2372</v>
      </c>
      <c r="G27" s="25">
        <f>SUM(G11:G26)</f>
        <v>30775.09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32"/>
  <sheetViews>
    <sheetView workbookViewId="0">
      <selection activeCell="C33" sqref="C33"/>
    </sheetView>
  </sheetViews>
  <sheetFormatPr defaultRowHeight="11.25" x14ac:dyDescent="0.2"/>
  <cols>
    <col min="1" max="5" width="9.33203125" style="30"/>
    <col min="6" max="6" width="17.1640625" style="30" customWidth="1"/>
    <col min="7" max="16384" width="9.33203125" style="30"/>
  </cols>
  <sheetData>
    <row r="2" spans="5:6" x14ac:dyDescent="0.2">
      <c r="F2" s="31" t="s">
        <v>89</v>
      </c>
    </row>
    <row r="3" spans="5:6" x14ac:dyDescent="0.2">
      <c r="F3" s="31"/>
    </row>
    <row r="4" spans="5:6" s="32" customFormat="1" ht="18.75" x14ac:dyDescent="0.2">
      <c r="E4" s="32">
        <v>1</v>
      </c>
      <c r="F4" s="33">
        <v>2300</v>
      </c>
    </row>
    <row r="5" spans="5:6" s="32" customFormat="1" ht="18.75" x14ac:dyDescent="0.2">
      <c r="E5" s="32">
        <v>2</v>
      </c>
      <c r="F5" s="33">
        <v>2850</v>
      </c>
    </row>
    <row r="6" spans="5:6" s="32" customFormat="1" ht="18.75" x14ac:dyDescent="0.2">
      <c r="E6" s="32">
        <v>3</v>
      </c>
      <c r="F6" s="33">
        <v>2900</v>
      </c>
    </row>
    <row r="7" spans="5:6" s="32" customFormat="1" ht="18.75" x14ac:dyDescent="0.2">
      <c r="E7" s="32">
        <v>4</v>
      </c>
      <c r="F7" s="33">
        <v>2910</v>
      </c>
    </row>
    <row r="8" spans="5:6" s="32" customFormat="1" ht="18.75" x14ac:dyDescent="0.2">
      <c r="E8" s="32">
        <v>5</v>
      </c>
      <c r="F8" s="33">
        <v>4140</v>
      </c>
    </row>
    <row r="9" spans="5:6" s="32" customFormat="1" ht="18.75" x14ac:dyDescent="0.2">
      <c r="E9" s="32">
        <v>6</v>
      </c>
      <c r="F9" s="33">
        <v>4210</v>
      </c>
    </row>
    <row r="10" spans="5:6" s="32" customFormat="1" ht="18.75" x14ac:dyDescent="0.2">
      <c r="E10" s="32">
        <v>7</v>
      </c>
      <c r="F10" s="33">
        <v>4220</v>
      </c>
    </row>
    <row r="11" spans="5:6" s="32" customFormat="1" ht="18.75" x14ac:dyDescent="0.2">
      <c r="E11" s="32">
        <v>8</v>
      </c>
      <c r="F11" s="33">
        <v>4240</v>
      </c>
    </row>
    <row r="12" spans="5:6" s="32" customFormat="1" ht="18.75" x14ac:dyDescent="0.2">
      <c r="E12" s="32">
        <v>9</v>
      </c>
      <c r="F12" s="33">
        <v>4260</v>
      </c>
    </row>
    <row r="13" spans="5:6" s="32" customFormat="1" ht="18.75" x14ac:dyDescent="0.2">
      <c r="E13" s="32">
        <v>10</v>
      </c>
      <c r="F13" s="33">
        <v>4270</v>
      </c>
    </row>
    <row r="14" spans="5:6" s="32" customFormat="1" ht="18.75" x14ac:dyDescent="0.2">
      <c r="E14" s="32">
        <v>11</v>
      </c>
      <c r="F14" s="33">
        <v>4280</v>
      </c>
    </row>
    <row r="15" spans="5:6" s="32" customFormat="1" ht="18.75" x14ac:dyDescent="0.2">
      <c r="E15" s="32">
        <v>12</v>
      </c>
      <c r="F15" s="33">
        <v>4300</v>
      </c>
    </row>
    <row r="16" spans="5:6" s="32" customFormat="1" ht="18.75" x14ac:dyDescent="0.2">
      <c r="E16" s="32">
        <v>13</v>
      </c>
      <c r="F16" s="33">
        <v>4304</v>
      </c>
    </row>
    <row r="17" spans="3:6" s="32" customFormat="1" ht="18.75" x14ac:dyDescent="0.2">
      <c r="E17" s="32">
        <v>14</v>
      </c>
      <c r="F17" s="33">
        <v>4330</v>
      </c>
    </row>
    <row r="18" spans="3:6" s="32" customFormat="1" ht="18.75" x14ac:dyDescent="0.2">
      <c r="E18" s="32">
        <v>15</v>
      </c>
      <c r="F18" s="33">
        <v>4360</v>
      </c>
    </row>
    <row r="19" spans="3:6" s="32" customFormat="1" ht="18.75" x14ac:dyDescent="0.2">
      <c r="E19" s="32">
        <v>16</v>
      </c>
      <c r="F19" s="33">
        <v>4400</v>
      </c>
    </row>
    <row r="20" spans="3:6" s="32" customFormat="1" ht="18.75" x14ac:dyDescent="0.2">
      <c r="E20" s="32">
        <v>17</v>
      </c>
      <c r="F20" s="33">
        <v>4410</v>
      </c>
    </row>
    <row r="21" spans="3:6" s="32" customFormat="1" ht="18.75" x14ac:dyDescent="0.2">
      <c r="E21" s="32">
        <v>18</v>
      </c>
      <c r="F21" s="33">
        <v>4430</v>
      </c>
    </row>
    <row r="22" spans="3:6" s="32" customFormat="1" ht="18.75" x14ac:dyDescent="0.2">
      <c r="E22" s="32">
        <v>19</v>
      </c>
      <c r="F22" s="33">
        <v>4440</v>
      </c>
    </row>
    <row r="23" spans="3:6" s="32" customFormat="1" ht="18.75" x14ac:dyDescent="0.2">
      <c r="E23" s="32">
        <v>20</v>
      </c>
      <c r="F23" s="33">
        <v>4480</v>
      </c>
    </row>
    <row r="24" spans="3:6" s="32" customFormat="1" ht="18.75" x14ac:dyDescent="0.2">
      <c r="E24" s="32">
        <v>21</v>
      </c>
      <c r="F24" s="33">
        <v>4520</v>
      </c>
    </row>
    <row r="25" spans="3:6" s="32" customFormat="1" ht="18.75" x14ac:dyDescent="0.2">
      <c r="E25" s="32">
        <v>22</v>
      </c>
      <c r="F25" s="33">
        <v>4580</v>
      </c>
    </row>
    <row r="26" spans="3:6" s="32" customFormat="1" ht="18.75" x14ac:dyDescent="0.2">
      <c r="E26" s="32">
        <v>23</v>
      </c>
      <c r="F26" s="33">
        <v>4590</v>
      </c>
    </row>
    <row r="27" spans="3:6" s="32" customFormat="1" ht="18.75" x14ac:dyDescent="0.2">
      <c r="E27" s="32">
        <v>24</v>
      </c>
      <c r="F27" s="33">
        <v>4610</v>
      </c>
    </row>
    <row r="28" spans="3:6" s="32" customFormat="1" ht="18.75" x14ac:dyDescent="0.2">
      <c r="E28" s="32">
        <v>25</v>
      </c>
      <c r="F28" s="33">
        <v>4700</v>
      </c>
    </row>
    <row r="32" spans="3:6" x14ac:dyDescent="0.2">
      <c r="C32" s="3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wydatki</vt:lpstr>
      <vt:lpstr>sołectwa</vt:lpstr>
      <vt:lpstr>paragraf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Danuta.Gmiat</dc:creator>
  <cp:lastModifiedBy>user</cp:lastModifiedBy>
  <cp:lastPrinted>2017-03-24T10:00:20Z</cp:lastPrinted>
  <dcterms:created xsi:type="dcterms:W3CDTF">2016-07-25T11:06:19Z</dcterms:created>
  <dcterms:modified xsi:type="dcterms:W3CDTF">2017-03-24T10:00:24Z</dcterms:modified>
</cp:coreProperties>
</file>