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7A40318F-72EF-431D-BF6C-B4FA1371E306}" xr6:coauthVersionLast="47" xr6:coauthVersionMax="47" xr10:uidLastSave="{00000000-0000-0000-0000-000000000000}"/>
  <bookViews>
    <workbookView xWindow="-108" yWindow="-108" windowWidth="23256" windowHeight="12576" tabRatio="568" xr2:uid="{00000000-000D-0000-FFFF-FFFF00000000}"/>
  </bookViews>
  <sheets>
    <sheet name="Nr 6_Inwestycje_2021_plan" sheetId="13" r:id="rId1"/>
    <sheet name="Arkusz1" sheetId="16" r:id="rId2"/>
  </sheets>
  <definedNames>
    <definedName name="_xlnm.Print_Area" localSheetId="0">'Nr 6_Inwestycje_2021_plan'!$A$1:$R$610</definedName>
    <definedName name="_xlnm.Print_Titles" localSheetId="0">'Nr 6_Inwestycje_2021_plan'!$7:$9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10" i="13" l="1"/>
  <c r="P590" i="13"/>
  <c r="P580" i="13"/>
  <c r="P570" i="13"/>
  <c r="P545" i="13"/>
  <c r="P535" i="13"/>
  <c r="P520" i="13"/>
  <c r="P510" i="13"/>
  <c r="P500" i="13"/>
  <c r="P470" i="13"/>
  <c r="P445" i="13"/>
  <c r="P10" i="13"/>
  <c r="N605" i="13"/>
  <c r="N600" i="13"/>
  <c r="N594" i="13"/>
  <c r="N593" i="13"/>
  <c r="N592" i="13"/>
  <c r="N591" i="13"/>
  <c r="O590" i="13"/>
  <c r="L590" i="13"/>
  <c r="K590" i="13"/>
  <c r="J590" i="13"/>
  <c r="I590" i="13"/>
  <c r="N585" i="13"/>
  <c r="N584" i="13"/>
  <c r="N583" i="13"/>
  <c r="N582" i="13"/>
  <c r="N581" i="13"/>
  <c r="O580" i="13"/>
  <c r="L580" i="13"/>
  <c r="K580" i="13"/>
  <c r="J580" i="13"/>
  <c r="I580" i="13"/>
  <c r="N575" i="13"/>
  <c r="N574" i="13"/>
  <c r="N573" i="13"/>
  <c r="N572" i="13"/>
  <c r="N571" i="13"/>
  <c r="O570" i="13"/>
  <c r="L570" i="13"/>
  <c r="K570" i="13"/>
  <c r="J570" i="13"/>
  <c r="I570" i="13"/>
  <c r="N565" i="13"/>
  <c r="N560" i="13"/>
  <c r="N555" i="13"/>
  <c r="N550" i="13"/>
  <c r="N549" i="13"/>
  <c r="N548" i="13"/>
  <c r="N547" i="13"/>
  <c r="N546" i="13"/>
  <c r="O545" i="13"/>
  <c r="L545" i="13"/>
  <c r="K545" i="13"/>
  <c r="J545" i="13"/>
  <c r="I545" i="13"/>
  <c r="N540" i="13"/>
  <c r="N539" i="13"/>
  <c r="N538" i="13"/>
  <c r="N537" i="13"/>
  <c r="N536" i="13"/>
  <c r="O535" i="13"/>
  <c r="L535" i="13"/>
  <c r="K535" i="13"/>
  <c r="J535" i="13"/>
  <c r="I535" i="13"/>
  <c r="N530" i="13"/>
  <c r="N525" i="13"/>
  <c r="N524" i="13"/>
  <c r="N523" i="13"/>
  <c r="N522" i="13"/>
  <c r="N521" i="13"/>
  <c r="O520" i="13"/>
  <c r="L520" i="13"/>
  <c r="K520" i="13"/>
  <c r="J520" i="13"/>
  <c r="I520" i="13"/>
  <c r="N515" i="13"/>
  <c r="N514" i="13"/>
  <c r="N513" i="13"/>
  <c r="N512" i="13"/>
  <c r="N511" i="13"/>
  <c r="O510" i="13"/>
  <c r="L510" i="13"/>
  <c r="K510" i="13"/>
  <c r="J510" i="13"/>
  <c r="I510" i="13"/>
  <c r="N505" i="13"/>
  <c r="N504" i="13"/>
  <c r="N503" i="13"/>
  <c r="N502" i="13"/>
  <c r="N501" i="13"/>
  <c r="O500" i="13"/>
  <c r="L500" i="13"/>
  <c r="K500" i="13"/>
  <c r="J500" i="13"/>
  <c r="I500" i="13"/>
  <c r="N495" i="13"/>
  <c r="N490" i="13"/>
  <c r="N485" i="13"/>
  <c r="N480" i="13"/>
  <c r="N475" i="13"/>
  <c r="N474" i="13"/>
  <c r="N473" i="13"/>
  <c r="N472" i="13"/>
  <c r="N471" i="13"/>
  <c r="O470" i="13"/>
  <c r="L470" i="13"/>
  <c r="K470" i="13"/>
  <c r="J470" i="13"/>
  <c r="I470" i="13"/>
  <c r="N465" i="13"/>
  <c r="N460" i="13"/>
  <c r="N455" i="13"/>
  <c r="N450" i="13"/>
  <c r="N449" i="13"/>
  <c r="N448" i="13"/>
  <c r="N447" i="13"/>
  <c r="N446" i="13"/>
  <c r="O445" i="13"/>
  <c r="L445" i="13"/>
  <c r="K445" i="13"/>
  <c r="J445" i="13"/>
  <c r="I445" i="13"/>
  <c r="N440" i="13"/>
  <c r="I440" i="13" s="1"/>
  <c r="N435" i="13"/>
  <c r="I435" i="13" s="1"/>
  <c r="N430" i="13"/>
  <c r="I430" i="13" s="1"/>
  <c r="N425" i="13"/>
  <c r="I425" i="13" s="1"/>
  <c r="N420" i="13"/>
  <c r="I420" i="13" s="1"/>
  <c r="N415" i="13"/>
  <c r="I415" i="13" s="1"/>
  <c r="N410" i="13"/>
  <c r="I410" i="13" s="1"/>
  <c r="N405" i="13"/>
  <c r="I405" i="13" s="1"/>
  <c r="N400" i="13"/>
  <c r="I400" i="13" s="1"/>
  <c r="N395" i="13"/>
  <c r="I395" i="13" s="1"/>
  <c r="N390" i="13"/>
  <c r="I390" i="13" s="1"/>
  <c r="N385" i="13"/>
  <c r="I385" i="13" s="1"/>
  <c r="N380" i="13"/>
  <c r="I380" i="13" s="1"/>
  <c r="N375" i="13"/>
  <c r="I375" i="13" s="1"/>
  <c r="N370" i="13"/>
  <c r="I370" i="13" s="1"/>
  <c r="N365" i="13"/>
  <c r="I365" i="13" s="1"/>
  <c r="I360" i="13"/>
  <c r="N355" i="13"/>
  <c r="I355" i="13" s="1"/>
  <c r="N350" i="13"/>
  <c r="I350" i="13" s="1"/>
  <c r="N345" i="13"/>
  <c r="N340" i="13"/>
  <c r="O340" i="13" s="1"/>
  <c r="N335" i="13"/>
  <c r="I335" i="13" s="1"/>
  <c r="N330" i="13"/>
  <c r="I330" i="13" s="1"/>
  <c r="N325" i="13"/>
  <c r="I325" i="13" s="1"/>
  <c r="N320" i="13"/>
  <c r="I320" i="13" s="1"/>
  <c r="N315" i="13"/>
  <c r="N310" i="13"/>
  <c r="I310" i="13" s="1"/>
  <c r="N305" i="13"/>
  <c r="I305" i="13" s="1"/>
  <c r="N300" i="13"/>
  <c r="I300" i="13" s="1"/>
  <c r="N295" i="13"/>
  <c r="I295" i="13" s="1"/>
  <c r="N290" i="13"/>
  <c r="I290" i="13" s="1"/>
  <c r="N285" i="13"/>
  <c r="N280" i="13"/>
  <c r="O280" i="13" s="1"/>
  <c r="N275" i="13"/>
  <c r="I275" i="13" s="1"/>
  <c r="N270" i="13"/>
  <c r="I270" i="13" s="1"/>
  <c r="N265" i="13"/>
  <c r="I265" i="13" s="1"/>
  <c r="N260" i="13"/>
  <c r="I260" i="13" s="1"/>
  <c r="N255" i="13"/>
  <c r="N250" i="13"/>
  <c r="N245" i="13"/>
  <c r="I245" i="13" s="1"/>
  <c r="N240" i="13"/>
  <c r="I240" i="13" s="1"/>
  <c r="N235" i="13"/>
  <c r="I235" i="13" s="1"/>
  <c r="N230" i="13"/>
  <c r="I230" i="13" s="1"/>
  <c r="N225" i="13"/>
  <c r="I225" i="13" s="1"/>
  <c r="N220" i="13"/>
  <c r="I220" i="13" s="1"/>
  <c r="N215" i="13"/>
  <c r="I215" i="13" s="1"/>
  <c r="N210" i="13"/>
  <c r="I210" i="13" s="1"/>
  <c r="N205" i="13"/>
  <c r="I205" i="13" s="1"/>
  <c r="N200" i="13"/>
  <c r="I200" i="13" s="1"/>
  <c r="N195" i="13"/>
  <c r="I195" i="13" s="1"/>
  <c r="N190" i="13"/>
  <c r="I190" i="13" s="1"/>
  <c r="N185" i="13"/>
  <c r="N180" i="13"/>
  <c r="I180" i="13" s="1"/>
  <c r="N175" i="13"/>
  <c r="I175" i="13" s="1"/>
  <c r="N170" i="13"/>
  <c r="I170" i="13" s="1"/>
  <c r="N165" i="13"/>
  <c r="I165" i="13" s="1"/>
  <c r="N160" i="13"/>
  <c r="I160" i="13" s="1"/>
  <c r="N155" i="13"/>
  <c r="N150" i="13"/>
  <c r="I150" i="13" s="1"/>
  <c r="N145" i="13"/>
  <c r="I145" i="13" s="1"/>
  <c r="N140" i="13"/>
  <c r="I140" i="13" s="1"/>
  <c r="N135" i="13"/>
  <c r="I135" i="13" s="1"/>
  <c r="N130" i="13"/>
  <c r="I130" i="13" s="1"/>
  <c r="N125" i="13"/>
  <c r="I125" i="13" s="1"/>
  <c r="N120" i="13"/>
  <c r="I120" i="13" s="1"/>
  <c r="N115" i="13"/>
  <c r="I115" i="13" s="1"/>
  <c r="N110" i="13"/>
  <c r="I110" i="13" s="1"/>
  <c r="N105" i="13"/>
  <c r="I105" i="13" s="1"/>
  <c r="N100" i="13"/>
  <c r="I100" i="13"/>
  <c r="N95" i="13"/>
  <c r="O95" i="13" s="1"/>
  <c r="N90" i="13"/>
  <c r="I90" i="13" s="1"/>
  <c r="N85" i="13"/>
  <c r="I85" i="13" s="1"/>
  <c r="N80" i="13"/>
  <c r="N75" i="13"/>
  <c r="I75" i="13" s="1"/>
  <c r="N70" i="13"/>
  <c r="I70" i="13" s="1"/>
  <c r="N65" i="13"/>
  <c r="I65" i="13" s="1"/>
  <c r="N60" i="13"/>
  <c r="I60" i="13" s="1"/>
  <c r="N55" i="13"/>
  <c r="I55" i="13" s="1"/>
  <c r="N50" i="13"/>
  <c r="I50" i="13" s="1"/>
  <c r="N45" i="13"/>
  <c r="I45" i="13" s="1"/>
  <c r="N40" i="13"/>
  <c r="I40" i="13" s="1"/>
  <c r="N35" i="13"/>
  <c r="I35" i="13" s="1"/>
  <c r="N30" i="13"/>
  <c r="I30" i="13" s="1"/>
  <c r="N25" i="13"/>
  <c r="I25" i="13" s="1"/>
  <c r="N20" i="13"/>
  <c r="I20" i="13" s="1"/>
  <c r="N15" i="13"/>
  <c r="I15" i="13" s="1"/>
  <c r="N14" i="13"/>
  <c r="N13" i="13"/>
  <c r="N12" i="13"/>
  <c r="N11" i="13"/>
  <c r="L10" i="13"/>
  <c r="K10" i="13"/>
  <c r="J10" i="13"/>
  <c r="N470" i="13" l="1"/>
  <c r="N510" i="13"/>
  <c r="N570" i="13"/>
  <c r="N590" i="13"/>
  <c r="N10" i="13"/>
  <c r="I340" i="13"/>
  <c r="O55" i="13"/>
  <c r="O10" i="13" s="1"/>
  <c r="O610" i="13" s="1"/>
  <c r="I95" i="13"/>
  <c r="I280" i="13"/>
  <c r="N535" i="13"/>
  <c r="N445" i="13"/>
  <c r="N500" i="13"/>
  <c r="N520" i="13"/>
  <c r="N580" i="13"/>
  <c r="L610" i="13"/>
  <c r="K610" i="13"/>
  <c r="J610" i="13"/>
  <c r="N545" i="13"/>
  <c r="I10" i="13" l="1"/>
  <c r="I610" i="13" s="1"/>
  <c r="N610" i="13"/>
</calcChain>
</file>

<file path=xl/sharedStrings.xml><?xml version="1.0" encoding="utf-8"?>
<sst xmlns="http://schemas.openxmlformats.org/spreadsheetml/2006/main" count="894" uniqueCount="207">
  <si>
    <t>paragraf</t>
  </si>
  <si>
    <t>rok rozp./rok zak.</t>
  </si>
  <si>
    <t>Wartość zadania ogółem</t>
  </si>
  <si>
    <t xml:space="preserve">Nr </t>
  </si>
  <si>
    <t>rozdział</t>
  </si>
  <si>
    <t>Nazwa zadania/lokalizacja (gmina)</t>
  </si>
  <si>
    <t>Jednostka realizująca</t>
  </si>
  <si>
    <t>Finansowanie</t>
  </si>
  <si>
    <t>R</t>
  </si>
  <si>
    <t>P</t>
  </si>
  <si>
    <t>G</t>
  </si>
  <si>
    <t>BP</t>
  </si>
  <si>
    <t>Inne</t>
  </si>
  <si>
    <t>PLAN (LIMITY) WYDATKÓW INWESTYCYJNYCH NA 2021 ROK</t>
  </si>
  <si>
    <t>kwota planowana na 2021 rok</t>
  </si>
  <si>
    <t>Plan wydatków budżetu powiatu w 2021 roku</t>
  </si>
  <si>
    <t>PLAN NA 2021 ROK</t>
  </si>
  <si>
    <t>Dział 600 Rozdział 60014 nazwa Drogi publiczne powiatowe - wydatki majątkowe</t>
  </si>
  <si>
    <t>Powiatowy 
Zarząd Dróg w
Białymstoku</t>
  </si>
  <si>
    <t xml:space="preserve"> Budowa jednostronnego chodnika w ciągu drogi powiatowej Nr 1393 B w m. Dobrzyniewo Fabryczne - ul. Królewska (Gm. Dobrzyniewo Duże)</t>
  </si>
  <si>
    <t xml:space="preserve"> Przebudowa chodnika w ciągu drogi powiatowej Nr 1547 B w m. Tołcze (Gm. Turośń Kościelna)</t>
  </si>
  <si>
    <t xml:space="preserve">Inne </t>
  </si>
  <si>
    <t xml:space="preserve">Opracowanie dokumentacji projektowej na: Przebudowę z rozbudową drogi powiatowej Nr 1549 B na odcinku ul. Kolejowej w Klepaczach (Gm. Choroszcz) </t>
  </si>
  <si>
    <t xml:space="preserve"> Aktualizacja dokumentacji projektowej na przebudowę z rozbudową drogi powiatowej NR 1448 B w miejscowości Wiejki (Gm. Gródek)</t>
  </si>
  <si>
    <t xml:space="preserve">Opracowanie dokumentacji projektowej na: Rozbiórka i budowa mostu przez rz. Białą wraz z przebudową odcinka drogi powiatowej Nr 1392 B k/m Fasty (Gm. Dobrzyniewo Duże) </t>
  </si>
  <si>
    <t xml:space="preserve"> Opracowanie dokumentacji projektowej na:   Przebudowę z rozbudową drogi powiatowej Nr 1562 B na odcinku  droga Nr 681 - Kamińskie Wiktory (Gm. Poświętne)</t>
  </si>
  <si>
    <t xml:space="preserve">Przebudowa z rozbudową drogi powiatowej nr 1543 B  w m. Niewodnica Kościelna na odcinku od ul. Dąbrowskiego do ul. Trakt Napoleoński (Gm. Turośń Kościelna)  </t>
  </si>
  <si>
    <t xml:space="preserve">Opracowanie dokumentacji projektowej na: Przebudowę z rozbudową drogi powiatowej Nr 1387 B Kobuzie - droga 1385 B  (Gm. Dobrzyniewo Duże) </t>
  </si>
  <si>
    <t xml:space="preserve">Opracowanie dokumentacji projektowej na: Przebudowę z rozbudową drogi powiatowej Nr 1385 B na odcinku Gniła - Dobrzyniewo Duże - Etap II  (Gm. Dobrzyniewo Duże) </t>
  </si>
  <si>
    <t xml:space="preserve"> Aktualizacja dokumentacji projektowej na: Przebudowę z rozbudową drogi powiatowej Nr 1380 B Tykocin – Złotoria (Gm. Tykocin) </t>
  </si>
  <si>
    <t xml:space="preserve">Wykup gruntów dla potrzeb inwestycji drogowych, regulacja stanów własnościowych gruntów w pasie drogowym </t>
  </si>
  <si>
    <t xml:space="preserve"> Opracowanie dokumentacji projektowej na:   Przebudowę z rozbudową drogi powiatowej Nr 1466 B na odcinku  Hieronimowo - granica Gminy Michałowo (Gm. Michałowo)</t>
  </si>
  <si>
    <t>Budowa chodnika wzdłuż drogi powiatowej Nr 1535 B na odcinku od skrzyżowania dróg Nr 1551 B, 1535 B i Nr 106266 B do sklepu spożywczego Chorten na działce nr geod. 330 w Krupnikach (Gm. Choroszcz)</t>
  </si>
  <si>
    <t xml:space="preserve"> Opracowanie dokumentacji projektowej na: Przebudowa drogi powiatowej Nr 1505 B na odcinku Rynki - Średzińskie (Gm. Suraż)</t>
  </si>
  <si>
    <t>Zakup rębaka</t>
  </si>
  <si>
    <t xml:space="preserve">Opracowanie dokumentacji projektowej na: Przebudowę z rozbudową drogi powiatowej Nr 1385 B na odcinku Gniła - Dobrzyniewo Duże  (Gm. Dobrzyniewo Duże) </t>
  </si>
  <si>
    <t>Dokumentacje branżowe</t>
  </si>
  <si>
    <t>Budowa hali namiotowej o konstrukcji stalowej na potrzeby                                                                                                                    Obwodu Drogowo - Mostowego w Michałowie</t>
  </si>
  <si>
    <t>Dział 855 Rodzina, Rozdział 85510 Działalność placówek opiekuńczo - wychowawczych - wydatki majątkowe</t>
  </si>
  <si>
    <t>CAOPOW w Krasnem</t>
  </si>
  <si>
    <t>Zakup schodołazu na potrzeby CAOPOW w Krasnem</t>
  </si>
  <si>
    <t>Dział 700 Rozdział 70005 nazwa Gospodarka gruntami i nieruchomościami - wydatki majątkowe</t>
  </si>
  <si>
    <t>Zakup nieruchomości na potrzeby Powiatu Białostockiego (nieruchomość położona przy ul. Słonimskiej)</t>
  </si>
  <si>
    <t>Starostwo Powiatowe w Białymstoku</t>
  </si>
  <si>
    <t>Dokumentacja projektowa na wykonanie termomodernizacji budynku przy ul. Słonimskiej 15/1 w Białymstoku</t>
  </si>
  <si>
    <t>Dział 750 Rozdział 75020 nazwa Starostwa powiatowe - wydatki majątkowe</t>
  </si>
  <si>
    <t>Zakup samochodu elektrycznego na potrzeby Starostwa Powiatowego w Białymstoku</t>
  </si>
  <si>
    <t>Dostawa i montaż regałów przesuwnych części pomieszczeń budynku Starostwa Powiatowego w Białymstoku przy ul. Borsuczej 2</t>
  </si>
  <si>
    <t>RAZEM</t>
  </si>
  <si>
    <t>x</t>
  </si>
  <si>
    <t>Dział 801 Oświata i wychowanie, Rozdział 80115 Technika - wydatki majątkowe</t>
  </si>
  <si>
    <t xml:space="preserve">ZS w Czarnej Białostockiej </t>
  </si>
  <si>
    <t>Przebudowa skrzyżowania dróg powiatowych Nr 2302 B - ul. Sienkiewicza i Nr 2303 B - ul. Fabrycznej z drogą gminną - ul. Sienkiewicza w Czarnej Białostockiej (Gm. Czarna Białostocka)</t>
  </si>
  <si>
    <t xml:space="preserve"> Opracowanie dokumentacji projektowej na: Przebudowę drogi powiatowej Nr 1564 B na odcinku  Dzierżki - Brzozowo Solniki (Gm. Poświętne)</t>
  </si>
  <si>
    <t>Zakup posypywarki</t>
  </si>
  <si>
    <t>Opracowanie dokumentacji projektowej na: Budowę ścieżki pieszo - rowerowej na odcinku drogi powiatowej Nr 1493 B od granicy z miastem Białystok do skrzyżowania z ulicą Jaworową w Olmontach (Gm. Juchnowiec Kościelny)</t>
  </si>
  <si>
    <t>Dostosowanie i modernizacja klatki schodowej wraz z korytarzem w ZS w Czarnej Białostockiej</t>
  </si>
  <si>
    <t>RFIL</t>
  </si>
  <si>
    <t>BP/RFIL</t>
  </si>
  <si>
    <t xml:space="preserve"> Opracowanie dokumentacji projektowej na: Usprawnienie odwodnienia drogi powiatowej Nr 1484 B w m. Stanisławowo (Gm. Juchnowiec Kościelny)</t>
  </si>
  <si>
    <t>Dział 852 Pomoc społeczna, Rozdział 85202 Domy pomocy społecznej - wydatki majątkowe</t>
  </si>
  <si>
    <t>DPS w Choroszczy</t>
  </si>
  <si>
    <t>Przebudowa Domu Pomocy Społecznej w Choroszczy</t>
  </si>
  <si>
    <t>Inne/FDS</t>
  </si>
  <si>
    <t>FDS</t>
  </si>
  <si>
    <t>Dział 854 Edukacyjna opieka wychowawcza, Rozdział 85410 Internaty i bursy szkolne - wydatki majątkowe</t>
  </si>
  <si>
    <t xml:space="preserve">Modernizacja budynku Internatu przy I Liceum Ogólnokształcącym w Łapach poprzez budowę klatki schodowej wraz z windą dla osób niepełnosprawnych </t>
  </si>
  <si>
    <t>I LO Łapy</t>
  </si>
  <si>
    <t xml:space="preserve">Zakup nieruchomości dla potrzeb przyszłej siedziby PZD w Białymstoku </t>
  </si>
  <si>
    <t>Środki z FDS otrzymane w 2020 roku a niewydatkowane</t>
  </si>
  <si>
    <t>Środki z RFIL otrzymane w 2020 roku</t>
  </si>
  <si>
    <t>4A</t>
  </si>
  <si>
    <t>23A</t>
  </si>
  <si>
    <t>28A</t>
  </si>
  <si>
    <t xml:space="preserve"> Opracowanie dokumentacji projektowej na:  Przebudowę drogi powiatowej Nr 1440 B w miejscowości Topolany (Gm. Michałowo)</t>
  </si>
  <si>
    <t>40A</t>
  </si>
  <si>
    <t>51A</t>
  </si>
  <si>
    <t>54A</t>
  </si>
  <si>
    <t>Budowa hali namiotowej o konstrukcji stalowej na potrzeby                                                                                                                    Obwodu Drogowo - Mostowego w Surażu</t>
  </si>
  <si>
    <t>61A</t>
  </si>
  <si>
    <t xml:space="preserve">Opracowanie dokumentacji projektowej na rozbudowę siedziby Starostwa Powiatowego w Białymstoku </t>
  </si>
  <si>
    <t>46A</t>
  </si>
  <si>
    <t>Budowa drogi powiatowej Nr 1549 B w miejscowości Oliszki (Gm. Choroszcz)</t>
  </si>
  <si>
    <t>Budowa drogi powiatowej Nr 1551 B: droga krajowa Nr 8 - Porosły - Krupniki</t>
  </si>
  <si>
    <t>Budowa drogi powiatowej Nr 1421 B na odcinku Ruda Rzeczka - Klimki (Gm. Czarna Białostocka)</t>
  </si>
  <si>
    <t>Przebudowa skrzyżowania dróg powiatowych Nr 1320 B i Nr 1420 B w miejscowości Zdroje (Gm. Czarna Białostocka)</t>
  </si>
  <si>
    <t>Opracowanie dokumentacji projektowej na: Przebudowę z rozbudową drogi powiatowej Nr 1424 B Karczmisko - Czarna Wieś Kościelna (Gm. Czarna Białostocka)</t>
  </si>
  <si>
    <t>Przebudowa z rozbudową drogi powiatowej Nr 1385 B w m. Pogorzałki (Gm. Dobrzyniewo Duże)</t>
  </si>
  <si>
    <t xml:space="preserve">Opracowanie dokumentacji projektowej na: Przebudowę drogi powiatowej Nr 1385 B na długości ul. Lipowej w Dobrzyniewie Dużym   (Gm. Dobrzyniewo Duże) </t>
  </si>
  <si>
    <t>Rozbudowa drogi powiatowej Nr 1440 B na odcinku ulicy Polnej w Gródku (Gm. Gródek)</t>
  </si>
  <si>
    <t xml:space="preserve"> Opracowanie dokumentacji projektowej na: Przebudowę z rozbudową drogi powiatowej Nr 1439 B i Nr 1437 B na odcinku Waliły Stacja – Słuczanka z przejściem przez miejscowość Słuczanka (gm. Gródek)</t>
  </si>
  <si>
    <t>Przebudowa drogi powiatowej Nr 1483 B w Juchnowcu Kościelnym (Gm. Juchnowiec Kościelny)</t>
  </si>
  <si>
    <t>Przebudowa drogi powiatowej Nr 1549 B w m. Horodniany (Gm. Juchnowiec Kościelny)</t>
  </si>
  <si>
    <t xml:space="preserve"> Budowa przejścia dla pieszych i utwardzonych do niego dojść w pasie drogowym drogi powiatowej Nr 1483 B w m. Lewickie (Gm. Juchnowiec Kościelny)</t>
  </si>
  <si>
    <t>Opracowanie dokumentacji projektowej na: Przebudowę drogi powiatowej "starodroża drogi wojewódzkiej Nr 678" w m. Księżyno (Gm. Juchnowiec Kościelny)</t>
  </si>
  <si>
    <t>Przebudowa z rozbudową drogi powiatowej Nr 1527B Łapy Osse - Gąsówka-Osse (Gm. Łapy)</t>
  </si>
  <si>
    <t>Przebudowa drogi powiatowej Nr 1527 B Łapy Kołpaki - Łapy Osse - Gąsówka Somachy - Sokoły w m. Gąsówka Somachy (Gm. Łapy)</t>
  </si>
  <si>
    <t>Przebudowa z rozbudową drogi powiatowej Nr 1444 B przejście przez m. Sokole (Gm. Michałowo)</t>
  </si>
  <si>
    <t>Przebudowa drogi powiatowej Nr 1448 B na odcinku Kuchmy - granica Gminy Michałowo (Gm. Michałowo)</t>
  </si>
  <si>
    <t>Przebudowa drogi powiatowej Nr 1522 B na odcinku Pietkowo - granica gminy Poświętne (Gm. Poświętne)</t>
  </si>
  <si>
    <t>Wykonanie ciągu pieszo - rowerowego w ciągu dróg powiatowych Nr 1431 B Zielona - Białystok (ul. 42 Pułku Piechoty) i Nr 1432 B Zielona - Białystok (ul. Ciołkowskiego w Grabówce) Gm. Supraśl</t>
  </si>
  <si>
    <t>Przebudowa z rozbudową drogi powiatowej Nr 1429 B Grabówka - Ciasne (Gmina Supraśl)</t>
  </si>
  <si>
    <t>Przebudowa drogi powiatowej Nr 1509 B Zawyki - Zawyki Ferma na odcinku od km 0+510,5 do końca drogi powiatowej (Gm. Suraż)</t>
  </si>
  <si>
    <t>Przebudowa drogi powiatowej Nr 1555 B przez wieś Dołki (Gm. Turośń Kościelna)</t>
  </si>
  <si>
    <t>Budowa drogi powiatowej Nr 1532 B Bojary - przystanek kolejowy Bojary (Gm. Turośń Kościelna)</t>
  </si>
  <si>
    <t xml:space="preserve">Opracowanie dokumentacji projektowej na: Przebudowę z rozbudową drogi powiatowej Nr 1501 B - Etap II (Gm. Turośń Kościelna) </t>
  </si>
  <si>
    <t>Przebudowa z rozbudową drogi powiatowej Nr 1374 B na odcinku Łaziuki - Krosno (Gm. Tykocin)</t>
  </si>
  <si>
    <t>Opracowanie dokumentacji projektowej na: Przebudowę z rozbudową drogi powiatowej Nr 1377 B na odcinku Tykocin – Kiermusy – Nieciece – Łopuchowo  (Gm. Tykocin)</t>
  </si>
  <si>
    <t xml:space="preserve">Opracowanie dokumentacji projektowej na: Przebudowę z rozbudową drogi powiatowej Nr 1427 B na odcinku Wasilków - Nowodworce  (Gm. Wasilków) </t>
  </si>
  <si>
    <t xml:space="preserve"> Opracowanie dokumentacji projektowej na: Budowę ścieżki rowerowej w ciągu drogi powiatowej Nr 1418 B na odcinku od ul. Wojtachowskiej do m. Sochonie (Gm. Wasilków)</t>
  </si>
  <si>
    <t xml:space="preserve">Przebudowa dróg powiatowych Nr 1973 B Mężenin - Chlebiotki Nowe - do drogi 64 i Nr 1838 B od drogi 64 - Strękowa Góra - Osowiec na terenie Powiatu Białostockiego (Gm. Zawady) </t>
  </si>
  <si>
    <t>Przebudowa z rozbudową drogi powiatowej Nr 1977 B na odcinku Cibory Gałeckie - Nowe Grabowo w tym opracowanie dokumentacji projektowej (Gm. Zawady) - opracowanie dokumentacji projektowej</t>
  </si>
  <si>
    <t>Przebudowa z rozbudową drogi powiatowej Nr 1489 B na odcinkach Żuki - Pasynki, Pasynki - Zagruszany (Gm. Zabłudów)</t>
  </si>
  <si>
    <t>Przebudowa drogi powiatowej Nr 1484 B Niewodnica Nargilewska - Wojszki na odcinku Kudrycze - Wojszki (Gm. Juchnowiec Kościelny i Gm. Zabłudów)</t>
  </si>
  <si>
    <t>Opracowanie dokumentacji projektowej na: Przebudowę z rozbudową drogi powiatowej Nr 1488 B na odcinku Nowosady - granica Gminy Zabłudów (Gm. Zabłudów)</t>
  </si>
  <si>
    <t>Opracowanie dokumentacji projektowej na: Przebudowę z rozbudową połączenia drogi powiatowej Nr 1472 B z drogami gminnymi w m. Tatarowce (Gm. Zabłudów)</t>
  </si>
  <si>
    <t>Przebudowa z rozbudową drogi powiatowej Nr 1394 B droga nr 8 - Sielachowskie - Osowicze - Etap II (Gm. Wasilków)</t>
  </si>
  <si>
    <t>57A</t>
  </si>
  <si>
    <t>Zakup dwóch zamiatarek</t>
  </si>
  <si>
    <t xml:space="preserve">Opracowanie dokumentacji projektowej na: Przebudowę z rozbudową drogi powiatowej Nr 1504 B na odcinku od drogi wojewódzkiej Nr 678 do skrzyżowania z drogami powiatowymi Nr 1498 B i 1518 B wraz ze skrzyżowaniem (Gm. Turośń Kościelna) </t>
  </si>
  <si>
    <t>57B</t>
  </si>
  <si>
    <t xml:space="preserve">Zakup równiarki drogowej </t>
  </si>
  <si>
    <t>65A</t>
  </si>
  <si>
    <t xml:space="preserve">Zakup pojazdu przystosowanego do przewozu osób niepełnosprawnych na potrzeby Domu Pomocy Społecznej w Choroszczy </t>
  </si>
  <si>
    <t>65B</t>
  </si>
  <si>
    <t>Zakup pojazdu przystosowanego do przewozu osób niepełnosprawnych na potrzeby Domu Pomocy Społecznej w Jałówce</t>
  </si>
  <si>
    <t>DPS w Jałówce</t>
  </si>
  <si>
    <t>57C</t>
  </si>
  <si>
    <t>Zakup dwóch ciągników wraz z wymiennym osprzętem do bieżącego utrzymania dróg</t>
  </si>
  <si>
    <t>Przebudowa mostu wraz z dojazdami na rzece Czaplinianka w m. Gajowniki w ciągu drogi powiatowej Nr 1542 B droga przez wieś Gajowniki (Gm. Choroszcz)</t>
  </si>
  <si>
    <t>25A</t>
  </si>
  <si>
    <t>Opracowanie dokumentacji projektowej na: Budowę ścieżki pieszo - rowerowej w ciągu drogi powiatowej Nr 2352 B Żwirki i Wigury w Łapach (Gm. Łapy)</t>
  </si>
  <si>
    <t>46B</t>
  </si>
  <si>
    <t>Opracowanie dokumentacji projektowej na: Przebudowę z rozbudową drogi powiatowej Nr 1394 B droga nr 8 - Sielachowskie - Osowicze - opracowania uzupełniające dot. Etapu II (Gm. Wasilków)</t>
  </si>
  <si>
    <t>23B</t>
  </si>
  <si>
    <t>Budowa jednostronnego chodnika w ciągu drogi powiatowej Nr 1484 B na terenie zabudowy m. Niewodnica Nargilewska (Gm. Juchnowiec Kościelny)</t>
  </si>
  <si>
    <t>Opracowanie dokumentacji projektowej na: Przebudowę z rozbudową drogi powiatowej Nr 1418 B w m. Rybniki wraz z rozbiórką i budową mostu na rzece Krzemianka  (Gm. Wasilków)</t>
  </si>
  <si>
    <t>Dział 852 Pomoc społeczna, Rozdział 85220 Jednostki specjalistycznego poradnictwa, mieszkania chronione i ośrodki interwencji kryzysowej - wydatki majątkowe</t>
  </si>
  <si>
    <t>65C</t>
  </si>
  <si>
    <t>DPS Choroszcz</t>
  </si>
  <si>
    <t xml:space="preserve">Wykonanie dokumentacji projektowej na budowę Mieszkań Chronionych w Choroszczy </t>
  </si>
  <si>
    <t>Rozbudowa i przebudowa budynku biurowego przy ul. Borsuczej 2 wraz z niezbędną infrastrukturą techniczną w systemie zaprojektuj i wybuduj</t>
  </si>
  <si>
    <t>61B</t>
  </si>
  <si>
    <t>60A</t>
  </si>
  <si>
    <t>Zakup nieruchomości na potrzeby Powiatu Białostockiego (nieruchomość oznaczona jako działka nr 710/6 i działka 709/1 przy ul. Wiewiórczej)</t>
  </si>
  <si>
    <t>Modernizacja ciągu pieszo-jezdnego przed budynkiem znajdującym się przy ul. Słonimskiej 15/1 w Białymstoku</t>
  </si>
  <si>
    <t>54B</t>
  </si>
  <si>
    <t>57D</t>
  </si>
  <si>
    <t>Zakup zamiatarki ciągnionej</t>
  </si>
  <si>
    <t>67A</t>
  </si>
  <si>
    <t>Zakup schodołazu na potrzeby Rodzinnego Domu Dziecka "Uśmiech Anioła" w Krasnem</t>
  </si>
  <si>
    <t>Rodzinny Dom Dziecka "Uśmiech Anioła" w Krasnem</t>
  </si>
  <si>
    <t>67B</t>
  </si>
  <si>
    <t>Modernizacja budynku Domu Dziecka Nr 1 funkcjonującego w ramach Centrum Administracyjnego Obsługi Placówek Opiekuńczo - Wychowawczych w Krasnem w zakresie dostosowania budynku do obowiązujących przepisów przeciwpożarowych</t>
  </si>
  <si>
    <t>Dział 801 Oświata i wychowanie, Rozdział 80195 Pozostała działalność - wydatki majątkowe</t>
  </si>
  <si>
    <t>64A</t>
  </si>
  <si>
    <t>6057     6059</t>
  </si>
  <si>
    <t>6057      6059</t>
  </si>
  <si>
    <t>64B</t>
  </si>
  <si>
    <t>ZSM w Łapach</t>
  </si>
  <si>
    <t>CKZ w Łapach</t>
  </si>
  <si>
    <t>Dostosowanie i zakup wyposażenia dla 4 pracowni: mechanicznej, samochodowej, elektrycznej i energii odnawialnej w Centrum Kształcenia Zawodowego w Łapach</t>
  </si>
  <si>
    <t xml:space="preserve">Roboty budowlane polegające na przebudowie i dostosowaniu części budynku istniejącej wiaty na pomieszczenia biurowo-socjalne na  potrzeby Obwodu Drogowo-Mostowego w Białymstoku przy ul. Usługowej 6/3 w m. Zaścianki na działce o numerze geod. 38/124, w tym opracowanie dokumentacji projektowej wraz z niezbędną infrastrukturą techniczną </t>
  </si>
  <si>
    <t>57E</t>
  </si>
  <si>
    <t>Zakup samochodu służbowego</t>
  </si>
  <si>
    <t>25B</t>
  </si>
  <si>
    <t>Opracowanie dokumentacji projektowej na: Rozbudowę drogi powiatowej Nr 1522 B od granicy gminy Poświętne do drogi powiatowej Nr 1521 B w m. Łapy Pluśniaki (Gm. Łapy)</t>
  </si>
  <si>
    <t>23C</t>
  </si>
  <si>
    <t xml:space="preserve">Opracowanie dokumentacji projektowej na: Przebudowę z rozbudową drogi powiatowej Nr 1498 B w m. Szerenosy (Gm. Juchnowiec Kościelny) </t>
  </si>
  <si>
    <t>54C</t>
  </si>
  <si>
    <t>Wykonanie tablic informacyjnych na drogach powiatowych dofinansowanych z Rządowego Funduszu Rozwoju Dróg</t>
  </si>
  <si>
    <t>28B</t>
  </si>
  <si>
    <t>Przebudowa drogi powiatowej Nr 1459 B Bondary - Rudnia - Szymki w m. Bołtryki (Gm. Michałowo)</t>
  </si>
  <si>
    <t>23D</t>
  </si>
  <si>
    <t>Opracowanie dokumentacji projektowej na: Przebudowę drogi powiatowej Nr 1483B Hryniewicze - Juchnowiec Kościelny (Gm. Juchnowiec Kościelny)</t>
  </si>
  <si>
    <t>48A</t>
  </si>
  <si>
    <t>Aktualizacja dokumentacji projektowej na: Przebudowę z rozbudową drogi powiatowej Nr 1969 B na odcinku Targonie Wity - Zawady Kolonia (Gm. Zawady)</t>
  </si>
  <si>
    <t>Środki wydatkowane do końca 2020</t>
  </si>
  <si>
    <t>Dział 851 Ochrona zdrowia, Rozdział 85195 Pozostała działalność - wydatki majątkowe</t>
  </si>
  <si>
    <t>64C</t>
  </si>
  <si>
    <t xml:space="preserve">Modernizacja budynku Zespołu Szkół w Czarnej Białostockiej na potrzeby Podstawowej Opieki Zdrowotnej wraz z windą dla osób niepełnosprawnych </t>
  </si>
  <si>
    <t>25C</t>
  </si>
  <si>
    <t>Wykonanie chodnika na wysokości posesji Nr 6 i 8 w ciągu drogi powiatowej Nr 2347 B - ul. Grzybowej w Łapach (Gm. Łapy)</t>
  </si>
  <si>
    <t>25D</t>
  </si>
  <si>
    <t xml:space="preserve">Opracowanie dokumentacji projektowej na: Przebudowę drogi powiatowej Nr 1562 B na terenie Gminy Łapy </t>
  </si>
  <si>
    <t>4B</t>
  </si>
  <si>
    <t>28C</t>
  </si>
  <si>
    <t>Budowa i przebudowa wyniesionych przejść dla pieszych na terenie Obwodu Drogowo – Mostowego w Michałowie (Gm. Michałowo)</t>
  </si>
  <si>
    <t>35A</t>
  </si>
  <si>
    <t>Budowa i przebudowa wyniesionych przejść dla pieszych na terenie Obwodu Drogowo – Mostowego w Surażu (Gm. Suraż)</t>
  </si>
  <si>
    <t>46C</t>
  </si>
  <si>
    <t>Opracowanie dokumentacji projektowej na: Przebudowę z rozbudową drogi powiatowej Nr 1393 B na terenie gminy Wasilków (Gm. Wasilków</t>
  </si>
  <si>
    <t>54D</t>
  </si>
  <si>
    <t>Budowa wyniesionych skrzyżowań i przejść dla pieszych na terenie Obwodu Drogowo – Mostowego w Białymstoku)</t>
  </si>
  <si>
    <t>Zakup posypywarki ciągnionej</t>
  </si>
  <si>
    <t>DPS w Czerewkach</t>
  </si>
  <si>
    <t xml:space="preserve">Wykorzystanie energii odnawialnych źródeł na potrzeby Domu Pomocy Społecznej w Czerewkach - budowa nowej instalacji fotowoltaicznej oraz instalacji pompy ciepła  </t>
  </si>
  <si>
    <t>Dostosowanie i zakup wyposażenia dla pracowni energii odnawialnej w Zespole Szkół Mechanicznych im. St. Czarnieckiego w Łapach</t>
  </si>
  <si>
    <t>Przebudowa z rozbudową odcinka drogi powiatowej Nr 1541 B Zaczerlany – Gajowniki – Kolonia (Gm. Choroszcz)</t>
  </si>
  <si>
    <t>65D</t>
  </si>
  <si>
    <t>Dział 754 Bezpieczeństwo publiczne i ochrona przeciwpożarowa, Rozdział 75421 Zarządzanie kryzysowe - wydatki majątkowe</t>
  </si>
  <si>
    <t>63A</t>
  </si>
  <si>
    <t>Zakup sprzętu specjalistycznego na potrzeby służb mundurowych</t>
  </si>
  <si>
    <t>Kwota wydatkowana w 2021 roku</t>
  </si>
  <si>
    <t>% wykonania</t>
  </si>
  <si>
    <t>Wykonanie wydatków w 2021 roku</t>
  </si>
  <si>
    <t>Wykonany zakres rzeczowy zadania/przyczyny nie wykonania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</si>
</sst>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name val="Tahoma"/>
      <family val="2"/>
      <charset val="238"/>
    </font>
    <font>
      <sz val="8"/>
      <name val="Tahoma"/>
      <family val="2"/>
      <charset val="238"/>
    </font>
    <font>
      <b/>
      <u/>
      <sz val="11"/>
      <name val="Tahoma"/>
      <family val="2"/>
      <charset val="238"/>
    </font>
    <font>
      <sz val="9"/>
      <name val="Tahoma"/>
      <family val="2"/>
      <charset val="238"/>
    </font>
    <font>
      <b/>
      <sz val="9"/>
      <name val="Tahoma"/>
      <family val="2"/>
      <charset val="238"/>
    </font>
    <font>
      <sz val="9"/>
      <name val="Arial"/>
      <family val="2"/>
      <charset val="238"/>
    </font>
    <font>
      <b/>
      <sz val="12"/>
      <name val="Arial Black"/>
      <family val="2"/>
      <charset val="238"/>
    </font>
    <font>
      <b/>
      <sz val="11"/>
      <name val="Tahoma"/>
      <family val="2"/>
      <charset val="238"/>
    </font>
    <font>
      <b/>
      <sz val="10"/>
      <name val="Tahoma"/>
      <family val="2"/>
      <charset val="238"/>
    </font>
    <font>
      <b/>
      <i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u/>
      <sz val="8"/>
      <name val="Tahoma"/>
      <family val="2"/>
      <charset val="238"/>
    </font>
    <font>
      <sz val="8"/>
      <color indexed="9"/>
      <name val="Tahoma"/>
      <family val="2"/>
      <charset val="238"/>
    </font>
    <font>
      <sz val="8"/>
      <color indexed="10"/>
      <name val="Tahoma"/>
      <family val="2"/>
      <charset val="238"/>
    </font>
    <font>
      <b/>
      <sz val="8"/>
      <color indexed="10"/>
      <name val="Tahoma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</xf>
    <xf numFmtId="0" fontId="5" fillId="0" borderId="0"/>
    <xf numFmtId="0" fontId="3" fillId="0" borderId="0"/>
  </cellStyleXfs>
  <cellXfs count="305">
    <xf numFmtId="0" fontId="0" fillId="0" borderId="0" xfId="0"/>
    <xf numFmtId="0" fontId="6" fillId="0" borderId="0" xfId="2" applyFont="1"/>
    <xf numFmtId="0" fontId="7" fillId="0" borderId="0" xfId="2" applyFont="1"/>
    <xf numFmtId="0" fontId="8" fillId="0" borderId="0" xfId="2" applyFont="1"/>
    <xf numFmtId="3" fontId="7" fillId="0" borderId="0" xfId="2" applyNumberFormat="1" applyFont="1"/>
    <xf numFmtId="3" fontId="6" fillId="0" borderId="0" xfId="2" applyNumberFormat="1" applyFont="1"/>
    <xf numFmtId="0" fontId="3" fillId="0" borderId="0" xfId="2" applyFont="1"/>
    <xf numFmtId="0" fontId="6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0" fontId="10" fillId="0" borderId="3" xfId="2" applyFont="1" applyBorder="1" applyAlignment="1">
      <alignment horizontal="center"/>
    </xf>
    <xf numFmtId="0" fontId="9" fillId="0" borderId="1" xfId="2" applyFont="1" applyBorder="1" applyAlignment="1">
      <alignment horizontal="center"/>
    </xf>
    <xf numFmtId="3" fontId="4" fillId="0" borderId="0" xfId="2" applyNumberFormat="1" applyFont="1" applyAlignment="1">
      <alignment horizontal="center"/>
    </xf>
    <xf numFmtId="0" fontId="9" fillId="0" borderId="4" xfId="2" applyFont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0" fontId="11" fillId="0" borderId="0" xfId="2" applyFont="1" applyFill="1"/>
    <xf numFmtId="0" fontId="15" fillId="0" borderId="0" xfId="2" applyFont="1" applyBorder="1" applyAlignment="1">
      <alignment vertical="center"/>
    </xf>
    <xf numFmtId="0" fontId="2" fillId="0" borderId="0" xfId="2" applyFont="1"/>
    <xf numFmtId="3" fontId="3" fillId="0" borderId="0" xfId="2" applyNumberFormat="1" applyFont="1"/>
    <xf numFmtId="3" fontId="2" fillId="0" borderId="0" xfId="2" applyNumberFormat="1" applyFont="1"/>
    <xf numFmtId="4" fontId="9" fillId="0" borderId="1" xfId="2" applyNumberFormat="1" applyFont="1" applyFill="1" applyBorder="1"/>
    <xf numFmtId="4" fontId="9" fillId="0" borderId="1" xfId="2" applyNumberFormat="1" applyFont="1" applyFill="1" applyBorder="1" applyAlignment="1">
      <alignment horizontal="right"/>
    </xf>
    <xf numFmtId="4" fontId="10" fillId="0" borderId="1" xfId="2" applyNumberFormat="1" applyFont="1" applyBorder="1" applyAlignment="1">
      <alignment horizontal="center" vertical="center" wrapText="1"/>
    </xf>
    <xf numFmtId="4" fontId="10" fillId="0" borderId="1" xfId="2" applyNumberFormat="1" applyFont="1" applyFill="1" applyBorder="1" applyAlignment="1">
      <alignment horizontal="center" vertical="center" wrapText="1"/>
    </xf>
    <xf numFmtId="0" fontId="10" fillId="0" borderId="3" xfId="3" applyFont="1" applyBorder="1" applyAlignment="1">
      <alignment horizontal="center"/>
    </xf>
    <xf numFmtId="0" fontId="9" fillId="0" borderId="1" xfId="3" applyFont="1" applyBorder="1" applyAlignment="1">
      <alignment horizontal="center"/>
    </xf>
    <xf numFmtId="0" fontId="9" fillId="0" borderId="4" xfId="3" applyFont="1" applyBorder="1" applyAlignment="1">
      <alignment horizontal="center"/>
    </xf>
    <xf numFmtId="0" fontId="7" fillId="0" borderId="1" xfId="3" applyFont="1" applyFill="1" applyBorder="1" applyAlignment="1">
      <alignment horizontal="center"/>
    </xf>
    <xf numFmtId="0" fontId="10" fillId="0" borderId="1" xfId="3" applyFont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7" fillId="0" borderId="0" xfId="3" applyFont="1"/>
    <xf numFmtId="0" fontId="18" fillId="0" borderId="0" xfId="3" applyFont="1"/>
    <xf numFmtId="0" fontId="6" fillId="0" borderId="0" xfId="3" applyFont="1" applyAlignment="1">
      <alignment horizontal="left"/>
    </xf>
    <xf numFmtId="0" fontId="7" fillId="0" borderId="0" xfId="3" applyFont="1" applyAlignment="1">
      <alignment horizontal="left"/>
    </xf>
    <xf numFmtId="0" fontId="6" fillId="0" borderId="0" xfId="3" applyFont="1" applyAlignment="1"/>
    <xf numFmtId="0" fontId="7" fillId="0" borderId="0" xfId="3" applyFont="1" applyAlignment="1"/>
    <xf numFmtId="0" fontId="19" fillId="0" borderId="0" xfId="3" applyFont="1"/>
    <xf numFmtId="3" fontId="19" fillId="0" borderId="0" xfId="3" applyNumberFormat="1" applyFont="1"/>
    <xf numFmtId="3" fontId="20" fillId="0" borderId="0" xfId="3" applyNumberFormat="1" applyFont="1"/>
    <xf numFmtId="0" fontId="6" fillId="0" borderId="0" xfId="3" applyFont="1"/>
    <xf numFmtId="3" fontId="7" fillId="0" borderId="0" xfId="3" applyNumberFormat="1" applyFont="1"/>
    <xf numFmtId="3" fontId="6" fillId="0" borderId="0" xfId="3" applyNumberFormat="1" applyFont="1"/>
    <xf numFmtId="0" fontId="9" fillId="0" borderId="1" xfId="3" applyFont="1" applyBorder="1" applyAlignment="1">
      <alignment horizontal="center"/>
    </xf>
    <xf numFmtId="4" fontId="10" fillId="0" borderId="1" xfId="3" applyNumberFormat="1" applyFont="1" applyBorder="1" applyAlignment="1">
      <alignment horizontal="center" vertical="center"/>
    </xf>
    <xf numFmtId="4" fontId="10" fillId="0" borderId="1" xfId="3" applyNumberFormat="1" applyFont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 wrapText="1"/>
    </xf>
    <xf numFmtId="4" fontId="9" fillId="0" borderId="1" xfId="3" applyNumberFormat="1" applyFont="1" applyBorder="1"/>
    <xf numFmtId="4" fontId="9" fillId="0" borderId="1" xfId="3" applyNumberFormat="1" applyFont="1" applyFill="1" applyBorder="1"/>
    <xf numFmtId="4" fontId="9" fillId="0" borderId="1" xfId="3" applyNumberFormat="1" applyFont="1" applyFill="1" applyBorder="1" applyAlignment="1">
      <alignment horizontal="right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2" applyFont="1" applyFill="1" applyBorder="1" applyAlignment="1">
      <alignment horizontal="center"/>
    </xf>
    <xf numFmtId="4" fontId="10" fillId="0" borderId="1" xfId="3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/>
    </xf>
    <xf numFmtId="4" fontId="10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/>
    </xf>
    <xf numFmtId="4" fontId="10" fillId="0" borderId="1" xfId="3" applyNumberFormat="1" applyFont="1" applyBorder="1" applyAlignment="1">
      <alignment horizontal="center" vertical="center"/>
    </xf>
    <xf numFmtId="4" fontId="10" fillId="0" borderId="1" xfId="2" applyNumberFormat="1" applyFont="1" applyFill="1" applyBorder="1" applyAlignment="1">
      <alignment horizontal="center" vertical="center"/>
    </xf>
    <xf numFmtId="4" fontId="10" fillId="0" borderId="1" xfId="3" applyNumberFormat="1" applyFont="1" applyBorder="1" applyAlignment="1">
      <alignment horizontal="center" vertical="center"/>
    </xf>
    <xf numFmtId="4" fontId="10" fillId="2" borderId="1" xfId="2" applyNumberFormat="1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/>
    </xf>
    <xf numFmtId="4" fontId="9" fillId="2" borderId="1" xfId="2" applyNumberFormat="1" applyFont="1" applyFill="1" applyBorder="1" applyAlignment="1">
      <alignment horizontal="right"/>
    </xf>
    <xf numFmtId="4" fontId="9" fillId="2" borderId="1" xfId="2" applyNumberFormat="1" applyFont="1" applyFill="1" applyBorder="1"/>
    <xf numFmtId="4" fontId="10" fillId="0" borderId="1" xfId="2" applyNumberFormat="1" applyFont="1" applyFill="1" applyBorder="1" applyAlignment="1">
      <alignment horizontal="center"/>
    </xf>
    <xf numFmtId="4" fontId="10" fillId="2" borderId="1" xfId="2" applyNumberFormat="1" applyFont="1" applyFill="1" applyBorder="1" applyAlignment="1">
      <alignment horizontal="center" vertical="center"/>
    </xf>
    <xf numFmtId="4" fontId="9" fillId="2" borderId="1" xfId="3" applyNumberFormat="1" applyFont="1" applyFill="1" applyBorder="1"/>
    <xf numFmtId="4" fontId="10" fillId="2" borderId="1" xfId="2" applyNumberFormat="1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4" fontId="10" fillId="2" borderId="1" xfId="2" applyNumberFormat="1" applyFont="1" applyFill="1" applyBorder="1" applyAlignment="1">
      <alignment horizontal="center" vertical="center"/>
    </xf>
    <xf numFmtId="4" fontId="10" fillId="2" borderId="1" xfId="3" applyNumberFormat="1" applyFont="1" applyFill="1" applyBorder="1" applyAlignment="1">
      <alignment horizontal="center" vertical="center"/>
    </xf>
    <xf numFmtId="0" fontId="7" fillId="2" borderId="1" xfId="3" applyFont="1" applyFill="1" applyBorder="1" applyAlignment="1">
      <alignment horizontal="center"/>
    </xf>
    <xf numFmtId="0" fontId="6" fillId="0" borderId="0" xfId="3" applyFont="1" applyBorder="1" applyAlignment="1">
      <alignment horizontal="left"/>
    </xf>
    <xf numFmtId="0" fontId="6" fillId="0" borderId="0" xfId="3" applyFont="1" applyBorder="1" applyAlignment="1"/>
    <xf numFmtId="0" fontId="6" fillId="0" borderId="0" xfId="3" applyFont="1" applyBorder="1" applyAlignment="1">
      <alignment horizontal="center"/>
    </xf>
    <xf numFmtId="4" fontId="10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4" fontId="10" fillId="2" borderId="1" xfId="2" applyNumberFormat="1" applyFont="1" applyFill="1" applyBorder="1" applyAlignment="1">
      <alignment horizontal="center" vertical="center"/>
    </xf>
    <xf numFmtId="4" fontId="10" fillId="2" borderId="1" xfId="3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/>
    </xf>
    <xf numFmtId="0" fontId="9" fillId="0" borderId="1" xfId="3" applyFont="1" applyFill="1" applyBorder="1" applyAlignment="1">
      <alignment horizontal="center"/>
    </xf>
    <xf numFmtId="4" fontId="10" fillId="0" borderId="1" xfId="3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/>
    </xf>
    <xf numFmtId="4" fontId="10" fillId="2" borderId="1" xfId="2" applyNumberFormat="1" applyFont="1" applyFill="1" applyBorder="1" applyAlignment="1">
      <alignment horizontal="center" vertical="center"/>
    </xf>
    <xf numFmtId="4" fontId="10" fillId="0" borderId="1" xfId="3" applyNumberFormat="1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/>
    </xf>
    <xf numFmtId="4" fontId="10" fillId="0" borderId="1" xfId="3" applyNumberFormat="1" applyFont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/>
    </xf>
    <xf numFmtId="4" fontId="10" fillId="0" borderId="1" xfId="3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/>
    </xf>
    <xf numFmtId="4" fontId="10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4" fontId="6" fillId="0" borderId="0" xfId="3" applyNumberFormat="1" applyFont="1" applyAlignment="1">
      <alignment horizontal="right" vertical="center"/>
    </xf>
    <xf numFmtId="4" fontId="10" fillId="0" borderId="1" xfId="3" applyNumberFormat="1" applyFont="1" applyBorder="1" applyAlignment="1">
      <alignment horizontal="center" vertical="center" wrapText="1"/>
    </xf>
    <xf numFmtId="4" fontId="10" fillId="0" borderId="1" xfId="3" applyNumberFormat="1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2" borderId="1" xfId="2" applyFont="1" applyFill="1" applyBorder="1" applyAlignment="1">
      <alignment horizontal="center"/>
    </xf>
    <xf numFmtId="0" fontId="9" fillId="2" borderId="1" xfId="3" applyFont="1" applyFill="1" applyBorder="1" applyAlignment="1">
      <alignment horizontal="center"/>
    </xf>
    <xf numFmtId="0" fontId="9" fillId="0" borderId="1" xfId="3" applyFont="1" applyBorder="1" applyAlignment="1">
      <alignment horizontal="center"/>
    </xf>
    <xf numFmtId="4" fontId="10" fillId="0" borderId="1" xfId="3" applyNumberFormat="1" applyFont="1" applyBorder="1" applyAlignment="1">
      <alignment horizontal="center" vertical="center" wrapText="1"/>
    </xf>
    <xf numFmtId="4" fontId="10" fillId="0" borderId="1" xfId="3" applyNumberFormat="1" applyFont="1" applyFill="1" applyBorder="1" applyAlignment="1">
      <alignment horizontal="center" vertical="center"/>
    </xf>
    <xf numFmtId="4" fontId="10" fillId="2" borderId="1" xfId="3" applyNumberFormat="1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/>
    </xf>
    <xf numFmtId="4" fontId="10" fillId="2" borderId="1" xfId="3" applyNumberFormat="1" applyFont="1" applyFill="1" applyBorder="1"/>
    <xf numFmtId="4" fontId="10" fillId="0" borderId="1" xfId="3" applyNumberFormat="1" applyFont="1" applyBorder="1" applyAlignment="1">
      <alignment horizontal="center" vertical="center"/>
    </xf>
    <xf numFmtId="0" fontId="12" fillId="0" borderId="0" xfId="2" applyFont="1" applyAlignment="1">
      <alignment horizontal="center"/>
    </xf>
    <xf numFmtId="4" fontId="10" fillId="2" borderId="1" xfId="2" applyNumberFormat="1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/>
    </xf>
    <xf numFmtId="0" fontId="9" fillId="2" borderId="13" xfId="2" applyFont="1" applyFill="1" applyBorder="1" applyAlignment="1">
      <alignment horizontal="center" vertical="center"/>
    </xf>
    <xf numFmtId="0" fontId="9" fillId="2" borderId="3" xfId="2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/>
    </xf>
    <xf numFmtId="0" fontId="9" fillId="2" borderId="4" xfId="2" applyFont="1" applyFill="1" applyBorder="1" applyAlignment="1">
      <alignment horizontal="center" vertical="center" wrapText="1"/>
    </xf>
    <xf numFmtId="0" fontId="9" fillId="2" borderId="13" xfId="2" applyFont="1" applyFill="1" applyBorder="1" applyAlignment="1">
      <alignment horizontal="center" vertical="center" wrapText="1"/>
    </xf>
    <xf numFmtId="0" fontId="9" fillId="2" borderId="3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/>
    </xf>
    <xf numFmtId="4" fontId="9" fillId="2" borderId="4" xfId="2" applyNumberFormat="1" applyFont="1" applyFill="1" applyBorder="1" applyAlignment="1">
      <alignment horizontal="center" vertical="center"/>
    </xf>
    <xf numFmtId="4" fontId="9" fillId="2" borderId="13" xfId="2" applyNumberFormat="1" applyFont="1" applyFill="1" applyBorder="1" applyAlignment="1">
      <alignment horizontal="center" vertical="center"/>
    </xf>
    <xf numFmtId="4" fontId="9" fillId="2" borderId="3" xfId="2" applyNumberFormat="1" applyFont="1" applyFill="1" applyBorder="1" applyAlignment="1">
      <alignment horizontal="center" vertical="center"/>
    </xf>
    <xf numFmtId="4" fontId="9" fillId="2" borderId="1" xfId="2" applyNumberFormat="1" applyFont="1" applyFill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top"/>
    </xf>
    <xf numFmtId="4" fontId="9" fillId="0" borderId="4" xfId="2" applyNumberFormat="1" applyFont="1" applyFill="1" applyBorder="1" applyAlignment="1">
      <alignment horizontal="center" vertical="center"/>
    </xf>
    <xf numFmtId="4" fontId="9" fillId="0" borderId="13" xfId="2" applyNumberFormat="1" applyFont="1" applyFill="1" applyBorder="1" applyAlignment="1">
      <alignment horizontal="center" vertical="center"/>
    </xf>
    <xf numFmtId="4" fontId="9" fillId="0" borderId="3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/>
    </xf>
    <xf numFmtId="0" fontId="9" fillId="0" borderId="4" xfId="2" applyFont="1" applyFill="1" applyBorder="1" applyAlignment="1">
      <alignment horizontal="center" vertical="center" wrapText="1"/>
    </xf>
    <xf numFmtId="0" fontId="9" fillId="0" borderId="13" xfId="2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center" vertical="center" wrapText="1"/>
    </xf>
    <xf numFmtId="4" fontId="10" fillId="0" borderId="1" xfId="2" applyNumberFormat="1" applyFont="1" applyFill="1" applyBorder="1" applyAlignment="1">
      <alignment horizontal="center" vertical="center"/>
    </xf>
    <xf numFmtId="4" fontId="9" fillId="0" borderId="1" xfId="2" applyNumberFormat="1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top"/>
    </xf>
    <xf numFmtId="0" fontId="9" fillId="2" borderId="4" xfId="2" applyFont="1" applyFill="1" applyBorder="1" applyAlignment="1">
      <alignment horizontal="center"/>
    </xf>
    <xf numFmtId="0" fontId="9" fillId="2" borderId="3" xfId="2" applyFont="1" applyFill="1" applyBorder="1" applyAlignment="1">
      <alignment horizontal="center"/>
    </xf>
    <xf numFmtId="0" fontId="9" fillId="0" borderId="4" xfId="2" applyFont="1" applyFill="1" applyBorder="1" applyAlignment="1">
      <alignment horizontal="center" vertical="center"/>
    </xf>
    <xf numFmtId="0" fontId="9" fillId="0" borderId="13" xfId="2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/>
    </xf>
    <xf numFmtId="0" fontId="9" fillId="0" borderId="1" xfId="2" applyFont="1" applyFill="1" applyBorder="1" applyAlignment="1">
      <alignment horizontal="center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top"/>
    </xf>
    <xf numFmtId="4" fontId="9" fillId="0" borderId="4" xfId="3" applyNumberFormat="1" applyFont="1" applyBorder="1" applyAlignment="1">
      <alignment horizontal="center" vertical="center"/>
    </xf>
    <xf numFmtId="4" fontId="9" fillId="0" borderId="13" xfId="3" applyNumberFormat="1" applyFont="1" applyBorder="1" applyAlignment="1">
      <alignment horizontal="center" vertical="center"/>
    </xf>
    <xf numFmtId="4" fontId="9" fillId="0" borderId="3" xfId="3" applyNumberFormat="1" applyFont="1" applyBorder="1" applyAlignment="1">
      <alignment horizontal="center" vertical="center"/>
    </xf>
    <xf numFmtId="4" fontId="10" fillId="0" borderId="4" xfId="3" applyNumberFormat="1" applyFont="1" applyBorder="1" applyAlignment="1">
      <alignment horizontal="center" vertical="center" wrapText="1"/>
    </xf>
    <xf numFmtId="4" fontId="10" fillId="0" borderId="13" xfId="3" applyNumberFormat="1" applyFont="1" applyBorder="1" applyAlignment="1">
      <alignment horizontal="center" vertical="center" wrapText="1"/>
    </xf>
    <xf numFmtId="4" fontId="10" fillId="0" borderId="3" xfId="3" applyNumberFormat="1" applyFont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9" fillId="2" borderId="13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9" fillId="2" borderId="14" xfId="3" applyFont="1" applyFill="1" applyBorder="1" applyAlignment="1">
      <alignment horizontal="center" vertical="center" wrapText="1"/>
    </xf>
    <xf numFmtId="0" fontId="9" fillId="2" borderId="8" xfId="3" applyFont="1" applyFill="1" applyBorder="1" applyAlignment="1">
      <alignment horizontal="center" vertical="center" wrapText="1"/>
    </xf>
    <xf numFmtId="0" fontId="9" fillId="2" borderId="15" xfId="3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0" fontId="9" fillId="2" borderId="0" xfId="3" applyFont="1" applyFill="1" applyBorder="1" applyAlignment="1">
      <alignment horizontal="center" vertical="center" wrapText="1"/>
    </xf>
    <xf numFmtId="0" fontId="9" fillId="2" borderId="7" xfId="3" applyFont="1" applyFill="1" applyBorder="1" applyAlignment="1">
      <alignment horizontal="center" vertical="center" wrapText="1"/>
    </xf>
    <xf numFmtId="0" fontId="9" fillId="2" borderId="11" xfId="3" applyFont="1" applyFill="1" applyBorder="1" applyAlignment="1">
      <alignment horizontal="center" vertical="center" wrapText="1"/>
    </xf>
    <xf numFmtId="0" fontId="9" fillId="2" borderId="9" xfId="3" applyFont="1" applyFill="1" applyBorder="1" applyAlignment="1">
      <alignment horizontal="center" vertical="center" wrapText="1"/>
    </xf>
    <xf numFmtId="0" fontId="9" fillId="2" borderId="12" xfId="3" applyFont="1" applyFill="1" applyBorder="1" applyAlignment="1">
      <alignment horizontal="center" vertical="center" wrapText="1"/>
    </xf>
    <xf numFmtId="4" fontId="9" fillId="2" borderId="4" xfId="3" applyNumberFormat="1" applyFont="1" applyFill="1" applyBorder="1" applyAlignment="1">
      <alignment horizontal="center" vertical="center"/>
    </xf>
    <xf numFmtId="4" fontId="9" fillId="2" borderId="13" xfId="3" applyNumberFormat="1" applyFont="1" applyFill="1" applyBorder="1" applyAlignment="1">
      <alignment horizontal="center" vertical="center"/>
    </xf>
    <xf numFmtId="4" fontId="9" fillId="2" borderId="3" xfId="3" applyNumberFormat="1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 wrapText="1"/>
    </xf>
    <xf numFmtId="4" fontId="9" fillId="0" borderId="4" xfId="3" applyNumberFormat="1" applyFont="1" applyFill="1" applyBorder="1" applyAlignment="1">
      <alignment horizontal="center" vertical="center"/>
    </xf>
    <xf numFmtId="4" fontId="9" fillId="0" borderId="13" xfId="3" applyNumberFormat="1" applyFont="1" applyFill="1" applyBorder="1" applyAlignment="1">
      <alignment horizontal="center" vertical="center"/>
    </xf>
    <xf numFmtId="4" fontId="9" fillId="0" borderId="3" xfId="3" applyNumberFormat="1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14" fillId="0" borderId="14" xfId="3" applyFont="1" applyBorder="1" applyAlignment="1">
      <alignment horizontal="center" vertical="center" wrapText="1"/>
    </xf>
    <xf numFmtId="0" fontId="14" fillId="0" borderId="8" xfId="3" applyFont="1" applyBorder="1" applyAlignment="1">
      <alignment horizontal="center" vertical="center" wrapText="1"/>
    </xf>
    <xf numFmtId="0" fontId="14" fillId="0" borderId="15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7" xfId="3" applyFont="1" applyBorder="1" applyAlignment="1">
      <alignment horizontal="center" vertical="center" wrapText="1"/>
    </xf>
    <xf numFmtId="0" fontId="14" fillId="0" borderId="11" xfId="3" applyFont="1" applyBorder="1" applyAlignment="1">
      <alignment horizontal="center" vertical="center" wrapText="1"/>
    </xf>
    <xf numFmtId="0" fontId="14" fillId="0" borderId="9" xfId="3" applyFont="1" applyBorder="1" applyAlignment="1">
      <alignment horizontal="center" vertical="center" wrapText="1"/>
    </xf>
    <xf numFmtId="0" fontId="14" fillId="0" borderId="12" xfId="3" applyFont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vertical="center"/>
    </xf>
    <xf numFmtId="0" fontId="9" fillId="0" borderId="13" xfId="3" applyFont="1" applyFill="1" applyBorder="1" applyAlignment="1">
      <alignment horizontal="center" vertical="center"/>
    </xf>
    <xf numFmtId="0" fontId="9" fillId="0" borderId="3" xfId="3" applyFont="1" applyFill="1" applyBorder="1" applyAlignment="1">
      <alignment horizontal="center" vertical="center"/>
    </xf>
    <xf numFmtId="0" fontId="9" fillId="0" borderId="4" xfId="3" applyFont="1" applyFill="1" applyBorder="1" applyAlignment="1">
      <alignment horizontal="center" vertical="center" wrapText="1"/>
    </xf>
    <xf numFmtId="0" fontId="9" fillId="0" borderId="13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0" fontId="9" fillId="0" borderId="14" xfId="3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15" xfId="3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center" vertical="center" wrapText="1"/>
    </xf>
    <xf numFmtId="0" fontId="9" fillId="0" borderId="7" xfId="3" applyFont="1" applyFill="1" applyBorder="1" applyAlignment="1">
      <alignment horizontal="center" vertical="center" wrapText="1"/>
    </xf>
    <xf numFmtId="0" fontId="9" fillId="0" borderId="11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12" xfId="3" applyFont="1" applyFill="1" applyBorder="1" applyAlignment="1">
      <alignment horizontal="center" vertical="center" wrapText="1"/>
    </xf>
    <xf numFmtId="0" fontId="9" fillId="0" borderId="1" xfId="3" applyFont="1" applyFill="1" applyBorder="1" applyAlignment="1">
      <alignment horizontal="center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3" xfId="3" applyFont="1" applyFill="1" applyBorder="1" applyAlignment="1">
      <alignment horizontal="center" wrapText="1"/>
    </xf>
    <xf numFmtId="0" fontId="6" fillId="0" borderId="0" xfId="3" applyFont="1" applyBorder="1" applyAlignment="1">
      <alignment horizontal="left"/>
    </xf>
    <xf numFmtId="0" fontId="6" fillId="0" borderId="0" xfId="3" applyFont="1" applyAlignment="1">
      <alignment horizontal="left"/>
    </xf>
    <xf numFmtId="0" fontId="10" fillId="2" borderId="4" xfId="3" applyFont="1" applyFill="1" applyBorder="1" applyAlignment="1">
      <alignment horizontal="center" vertical="center"/>
    </xf>
    <xf numFmtId="0" fontId="10" fillId="2" borderId="13" xfId="3" applyFont="1" applyFill="1" applyBorder="1" applyAlignment="1">
      <alignment horizontal="center" vertical="center"/>
    </xf>
    <xf numFmtId="0" fontId="10" fillId="2" borderId="3" xfId="3" applyFont="1" applyFill="1" applyBorder="1" applyAlignment="1">
      <alignment horizontal="center" vertical="center"/>
    </xf>
    <xf numFmtId="0" fontId="10" fillId="2" borderId="4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8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10" fillId="2" borderId="0" xfId="3" applyFont="1" applyFill="1" applyBorder="1" applyAlignment="1">
      <alignment horizontal="center" vertical="center" wrapText="1"/>
    </xf>
    <xf numFmtId="0" fontId="10" fillId="2" borderId="7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9" xfId="3" applyFont="1" applyFill="1" applyBorder="1" applyAlignment="1">
      <alignment horizontal="center" vertical="center" wrapText="1"/>
    </xf>
    <xf numFmtId="0" fontId="10" fillId="2" borderId="12" xfId="3" applyFont="1" applyFill="1" applyBorder="1" applyAlignment="1">
      <alignment horizontal="center" vertical="center" wrapText="1"/>
    </xf>
    <xf numFmtId="0" fontId="10" fillId="2" borderId="4" xfId="3" applyFont="1" applyFill="1" applyBorder="1" applyAlignment="1">
      <alignment horizontal="center" wrapText="1"/>
    </xf>
    <xf numFmtId="0" fontId="10" fillId="2" borderId="3" xfId="3" applyFont="1" applyFill="1" applyBorder="1" applyAlignment="1">
      <alignment horizontal="center" wrapText="1"/>
    </xf>
    <xf numFmtId="4" fontId="10" fillId="2" borderId="4" xfId="3" applyNumberFormat="1" applyFont="1" applyFill="1" applyBorder="1" applyAlignment="1">
      <alignment horizontal="center" vertical="center"/>
    </xf>
    <xf numFmtId="4" fontId="10" fillId="2" borderId="13" xfId="3" applyNumberFormat="1" applyFont="1" applyFill="1" applyBorder="1" applyAlignment="1">
      <alignment horizontal="center" vertical="center"/>
    </xf>
    <xf numFmtId="4" fontId="10" fillId="2" borderId="3" xfId="3" applyNumberFormat="1" applyFont="1" applyFill="1" applyBorder="1" applyAlignment="1">
      <alignment horizontal="center" vertical="center"/>
    </xf>
    <xf numFmtId="0" fontId="9" fillId="0" borderId="1" xfId="3" applyFont="1" applyBorder="1" applyAlignment="1">
      <alignment horizontal="center"/>
    </xf>
    <xf numFmtId="4" fontId="9" fillId="0" borderId="1" xfId="3" applyNumberFormat="1" applyFont="1" applyBorder="1" applyAlignment="1">
      <alignment horizontal="center" vertical="center"/>
    </xf>
    <xf numFmtId="0" fontId="9" fillId="2" borderId="4" xfId="3" applyFont="1" applyFill="1" applyBorder="1" applyAlignment="1">
      <alignment horizontal="center" vertical="top" wrapText="1"/>
    </xf>
    <xf numFmtId="0" fontId="9" fillId="2" borderId="13" xfId="3" applyFont="1" applyFill="1" applyBorder="1" applyAlignment="1">
      <alignment horizontal="center" vertical="top" wrapText="1"/>
    </xf>
    <xf numFmtId="0" fontId="9" fillId="2" borderId="3" xfId="3" applyFont="1" applyFill="1" applyBorder="1" applyAlignment="1">
      <alignment horizontal="center" vertical="top" wrapText="1"/>
    </xf>
    <xf numFmtId="0" fontId="9" fillId="0" borderId="4" xfId="3" applyFont="1" applyFill="1" applyBorder="1" applyAlignment="1">
      <alignment horizontal="center" vertical="top" wrapText="1"/>
    </xf>
    <xf numFmtId="0" fontId="9" fillId="0" borderId="13" xfId="3" applyFont="1" applyFill="1" applyBorder="1" applyAlignment="1">
      <alignment horizontal="center" vertical="top" wrapText="1"/>
    </xf>
    <xf numFmtId="0" fontId="9" fillId="0" borderId="3" xfId="3" applyFont="1" applyFill="1" applyBorder="1" applyAlignment="1">
      <alignment horizontal="center" vertical="top" wrapText="1"/>
    </xf>
    <xf numFmtId="0" fontId="9" fillId="2" borderId="4" xfId="3" applyFont="1" applyFill="1" applyBorder="1" applyAlignment="1">
      <alignment horizontal="center" wrapText="1"/>
    </xf>
    <xf numFmtId="0" fontId="9" fillId="2" borderId="3" xfId="3" applyFont="1" applyFill="1" applyBorder="1" applyAlignment="1">
      <alignment horizontal="center" wrapText="1"/>
    </xf>
    <xf numFmtId="0" fontId="9" fillId="0" borderId="1" xfId="3" applyFont="1" applyFill="1" applyBorder="1" applyAlignment="1">
      <alignment horizontal="center" vertical="center"/>
    </xf>
    <xf numFmtId="0" fontId="9" fillId="0" borderId="1" xfId="3" applyFont="1" applyFill="1" applyBorder="1" applyAlignment="1">
      <alignment horizontal="center"/>
    </xf>
    <xf numFmtId="0" fontId="14" fillId="0" borderId="1" xfId="3" applyFont="1" applyBorder="1" applyAlignment="1">
      <alignment horizontal="center" vertical="center" wrapText="1"/>
    </xf>
    <xf numFmtId="4" fontId="10" fillId="2" borderId="4" xfId="3" applyNumberFormat="1" applyFont="1" applyFill="1" applyBorder="1" applyAlignment="1">
      <alignment horizontal="center" vertical="center" wrapText="1"/>
    </xf>
    <xf numFmtId="4" fontId="10" fillId="2" borderId="13" xfId="3" applyNumberFormat="1" applyFont="1" applyFill="1" applyBorder="1" applyAlignment="1">
      <alignment horizontal="center" vertical="center" wrapText="1"/>
    </xf>
    <xf numFmtId="4" fontId="10" fillId="2" borderId="3" xfId="3" applyNumberFormat="1" applyFont="1" applyFill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 wrapText="1"/>
    </xf>
    <xf numFmtId="0" fontId="17" fillId="0" borderId="0" xfId="3" applyFont="1" applyAlignment="1">
      <alignment horizontal="left"/>
    </xf>
    <xf numFmtId="0" fontId="10" fillId="0" borderId="1" xfId="3" applyFont="1" applyBorder="1" applyAlignment="1">
      <alignment horizontal="center" vertical="center" wrapText="1"/>
    </xf>
    <xf numFmtId="0" fontId="9" fillId="2" borderId="1" xfId="3" applyFont="1" applyFill="1" applyBorder="1" applyAlignment="1">
      <alignment horizontal="center" vertical="center"/>
    </xf>
    <xf numFmtId="0" fontId="12" fillId="0" borderId="0" xfId="2" applyFont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 textRotation="90"/>
    </xf>
    <xf numFmtId="0" fontId="6" fillId="0" borderId="13" xfId="2" applyFont="1" applyBorder="1" applyAlignment="1">
      <alignment horizontal="center" vertical="center" textRotation="90"/>
    </xf>
    <xf numFmtId="0" fontId="6" fillId="0" borderId="3" xfId="2" applyFont="1" applyBorder="1" applyAlignment="1">
      <alignment horizontal="center" vertical="center" textRotation="90"/>
    </xf>
    <xf numFmtId="0" fontId="6" fillId="0" borderId="1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textRotation="90" wrapText="1"/>
    </xf>
    <xf numFmtId="0" fontId="6" fillId="0" borderId="13" xfId="2" applyFont="1" applyBorder="1" applyAlignment="1">
      <alignment horizontal="center" vertical="center" textRotation="90" wrapText="1"/>
    </xf>
    <xf numFmtId="0" fontId="6" fillId="0" borderId="3" xfId="2" applyFont="1" applyBorder="1" applyAlignment="1">
      <alignment horizontal="center" vertical="center" textRotation="90" wrapText="1"/>
    </xf>
    <xf numFmtId="0" fontId="14" fillId="0" borderId="14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15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11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2" xfId="2" applyFont="1" applyBorder="1" applyAlignment="1">
      <alignment horizontal="center" vertical="center" wrapText="1"/>
    </xf>
    <xf numFmtId="4" fontId="10" fillId="0" borderId="13" xfId="2" applyNumberFormat="1" applyFont="1" applyBorder="1" applyAlignment="1">
      <alignment horizontal="center" vertical="center" wrapText="1"/>
    </xf>
    <xf numFmtId="4" fontId="10" fillId="0" borderId="4" xfId="2" applyNumberFormat="1" applyFont="1" applyBorder="1" applyAlignment="1">
      <alignment horizontal="center" vertical="center" wrapText="1"/>
    </xf>
    <xf numFmtId="0" fontId="13" fillId="0" borderId="6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3" fontId="10" fillId="0" borderId="1" xfId="2" applyNumberFormat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textRotation="90" wrapText="1"/>
    </xf>
    <xf numFmtId="4" fontId="10" fillId="0" borderId="3" xfId="2" applyNumberFormat="1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4" fontId="10" fillId="0" borderId="4" xfId="3" applyNumberFormat="1" applyFont="1" applyFill="1" applyBorder="1" applyAlignment="1">
      <alignment horizontal="center" vertical="center" wrapText="1"/>
    </xf>
    <xf numFmtId="4" fontId="10" fillId="0" borderId="13" xfId="3" applyNumberFormat="1" applyFont="1" applyFill="1" applyBorder="1" applyAlignment="1">
      <alignment horizontal="center" vertical="center" wrapText="1"/>
    </xf>
    <xf numFmtId="4" fontId="10" fillId="0" borderId="3" xfId="3" applyNumberFormat="1" applyFont="1" applyFill="1" applyBorder="1" applyAlignment="1">
      <alignment horizontal="center" vertical="center" wrapText="1"/>
    </xf>
    <xf numFmtId="4" fontId="9" fillId="0" borderId="1" xfId="3" applyNumberFormat="1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 vertical="top"/>
    </xf>
    <xf numFmtId="0" fontId="9" fillId="0" borderId="1" xfId="3" applyFont="1" applyFill="1" applyBorder="1" applyAlignment="1">
      <alignment horizontal="center" vertical="top"/>
    </xf>
    <xf numFmtId="0" fontId="9" fillId="2" borderId="4" xfId="3" applyFont="1" applyFill="1" applyBorder="1" applyAlignment="1">
      <alignment horizontal="center" vertical="center"/>
    </xf>
    <xf numFmtId="0" fontId="9" fillId="2" borderId="13" xfId="3" applyFont="1" applyFill="1" applyBorder="1" applyAlignment="1">
      <alignment horizontal="center" vertical="center"/>
    </xf>
    <xf numFmtId="0" fontId="9" fillId="2" borderId="3" xfId="3" applyFont="1" applyFill="1" applyBorder="1" applyAlignment="1">
      <alignment horizontal="center" vertical="center"/>
    </xf>
    <xf numFmtId="0" fontId="10" fillId="2" borderId="4" xfId="3" applyFont="1" applyFill="1" applyBorder="1" applyAlignment="1">
      <alignment horizontal="center" vertical="top" wrapText="1"/>
    </xf>
    <xf numFmtId="0" fontId="10" fillId="2" borderId="13" xfId="3" applyFont="1" applyFill="1" applyBorder="1" applyAlignment="1">
      <alignment horizontal="center" vertical="top" wrapText="1"/>
    </xf>
    <xf numFmtId="0" fontId="10" fillId="2" borderId="3" xfId="3" applyFont="1" applyFill="1" applyBorder="1" applyAlignment="1">
      <alignment horizontal="center" vertical="top" wrapText="1"/>
    </xf>
    <xf numFmtId="4" fontId="10" fillId="0" borderId="1" xfId="3" applyNumberFormat="1" applyFont="1" applyFill="1" applyBorder="1" applyAlignment="1">
      <alignment horizontal="center" vertical="center"/>
    </xf>
    <xf numFmtId="4" fontId="10" fillId="2" borderId="1" xfId="3" applyNumberFormat="1" applyFont="1" applyFill="1" applyBorder="1" applyAlignment="1">
      <alignment horizontal="center" vertical="center"/>
    </xf>
    <xf numFmtId="0" fontId="9" fillId="2" borderId="1" xfId="3" applyFont="1" applyFill="1" applyBorder="1" applyAlignment="1">
      <alignment horizontal="center"/>
    </xf>
    <xf numFmtId="4" fontId="9" fillId="2" borderId="1" xfId="3" applyNumberFormat="1" applyFont="1" applyFill="1" applyBorder="1" applyAlignment="1">
      <alignment horizontal="center" vertical="center"/>
    </xf>
    <xf numFmtId="4" fontId="6" fillId="0" borderId="0" xfId="3" applyNumberFormat="1" applyFont="1" applyBorder="1" applyAlignment="1">
      <alignment horizontal="right" vertical="center"/>
    </xf>
    <xf numFmtId="3" fontId="10" fillId="0" borderId="4" xfId="3" applyNumberFormat="1" applyFont="1" applyBorder="1" applyAlignment="1">
      <alignment horizontal="center" vertical="center"/>
    </xf>
    <xf numFmtId="4" fontId="10" fillId="0" borderId="4" xfId="3" applyNumberFormat="1" applyFont="1" applyBorder="1" applyAlignment="1">
      <alignment horizontal="center" vertical="center"/>
    </xf>
    <xf numFmtId="0" fontId="18" fillId="0" borderId="0" xfId="3" applyFont="1" applyBorder="1" applyAlignment="1">
      <alignment vertical="center"/>
    </xf>
    <xf numFmtId="3" fontId="7" fillId="0" borderId="0" xfId="3" applyNumberFormat="1" applyFont="1" applyBorder="1" applyAlignment="1">
      <alignment vertical="center"/>
    </xf>
    <xf numFmtId="0" fontId="7" fillId="0" borderId="0" xfId="3" applyFont="1" applyBorder="1" applyAlignment="1">
      <alignment horizontal="right" vertical="center"/>
    </xf>
    <xf numFmtId="0" fontId="19" fillId="0" borderId="0" xfId="3" applyFont="1" applyBorder="1"/>
    <xf numFmtId="3" fontId="7" fillId="0" borderId="0" xfId="3" applyNumberFormat="1" applyFont="1" applyBorder="1"/>
    <xf numFmtId="3" fontId="6" fillId="0" borderId="0" xfId="3" applyNumberFormat="1" applyFont="1" applyBorder="1"/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0" fillId="0" borderId="4" xfId="2" applyNumberFormat="1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10" fillId="2" borderId="4" xfId="2" applyNumberFormat="1" applyFont="1" applyFill="1" applyBorder="1" applyAlignment="1">
      <alignment horizontal="center" vertical="center"/>
    </xf>
    <xf numFmtId="4" fontId="10" fillId="0" borderId="4" xfId="3" applyNumberFormat="1" applyFont="1" applyBorder="1" applyAlignment="1">
      <alignment horizontal="center" vertical="center"/>
    </xf>
    <xf numFmtId="4" fontId="10" fillId="0" borderId="4" xfId="3" applyNumberFormat="1" applyFont="1" applyFill="1" applyBorder="1" applyAlignment="1">
      <alignment horizontal="center" vertical="center"/>
    </xf>
    <xf numFmtId="3" fontId="13" fillId="0" borderId="6" xfId="2" applyNumberFormat="1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89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">
    <cellStyle name="Normalny" xfId="0" builtinId="0"/>
    <cellStyle name="Normalny 2" xfId="1" xr:uid="{00000000-0005-0000-0000-000001000000}"/>
    <cellStyle name="Normalny_Inwestycje_wieloletnie" xfId="2" xr:uid="{00000000-0005-0000-0000-000002000000}"/>
    <cellStyle name="Normalny_Inwestycje_wieloletni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18"/>
  <sheetViews>
    <sheetView tabSelected="1" view="pageBreakPreview" topLeftCell="G1" zoomScaleNormal="100" zoomScaleSheetLayoutView="100" workbookViewId="0">
      <selection activeCell="O8" sqref="O8:O9"/>
    </sheetView>
  </sheetViews>
  <sheetFormatPr defaultColWidth="8.88671875" defaultRowHeight="13.2" x14ac:dyDescent="0.25"/>
  <cols>
    <col min="1" max="1" width="5.44140625" style="16" customWidth="1"/>
    <col min="2" max="3" width="7.44140625" style="16" customWidth="1"/>
    <col min="4" max="4" width="8.88671875" style="6" customWidth="1"/>
    <col min="5" max="5" width="8.44140625" style="6" customWidth="1"/>
    <col min="6" max="6" width="13.44140625" style="6" customWidth="1"/>
    <col min="7" max="7" width="14.88671875" style="6" customWidth="1"/>
    <col min="8" max="8" width="7.33203125" style="6" customWidth="1"/>
    <col min="9" max="9" width="16.6640625" style="6" customWidth="1"/>
    <col min="10" max="12" width="15.5546875" style="6" customWidth="1"/>
    <col min="13" max="13" width="10" style="6" customWidth="1"/>
    <col min="14" max="14" width="15.44140625" style="17" customWidth="1"/>
    <col min="15" max="16" width="16.88671875" style="18" customWidth="1"/>
    <col min="17" max="17" width="7.88671875" style="18" customWidth="1"/>
    <col min="18" max="18" width="27.21875" style="18" customWidth="1"/>
    <col min="19" max="16384" width="8.88671875" style="6"/>
  </cols>
  <sheetData>
    <row r="1" spans="1:19" ht="13.8" x14ac:dyDescent="0.25">
      <c r="A1" s="1"/>
      <c r="B1" s="1"/>
      <c r="C1" s="1"/>
      <c r="D1" s="2"/>
      <c r="E1" s="2"/>
      <c r="F1" s="2"/>
      <c r="G1" s="2"/>
      <c r="H1" s="2"/>
      <c r="I1" s="2"/>
      <c r="J1" s="3"/>
      <c r="K1" s="3"/>
      <c r="L1" s="3"/>
      <c r="M1" s="2"/>
      <c r="N1" s="4"/>
      <c r="O1" s="5"/>
      <c r="P1" s="5"/>
      <c r="Q1" s="5"/>
      <c r="R1" s="5"/>
    </row>
    <row r="2" spans="1:19" x14ac:dyDescent="0.25">
      <c r="A2" s="1"/>
      <c r="B2" s="1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4"/>
      <c r="O2" s="5"/>
      <c r="P2" s="5"/>
      <c r="Q2" s="5"/>
      <c r="R2" s="5"/>
    </row>
    <row r="3" spans="1:19" ht="18.600000000000001" x14ac:dyDescent="0.45">
      <c r="A3" s="238" t="s">
        <v>13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  <c r="N3" s="238"/>
      <c r="O3" s="238"/>
      <c r="P3" s="107"/>
      <c r="Q3" s="107"/>
      <c r="R3" s="107"/>
    </row>
    <row r="4" spans="1:19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</row>
    <row r="5" spans="1:19" x14ac:dyDescent="0.25">
      <c r="A5" s="1"/>
      <c r="B5" s="1"/>
      <c r="C5" s="1"/>
      <c r="D5" s="2"/>
      <c r="E5" s="2"/>
      <c r="F5" s="2"/>
      <c r="G5" s="2"/>
      <c r="H5" s="2"/>
      <c r="I5" s="2"/>
      <c r="J5" s="2"/>
      <c r="K5" s="2"/>
      <c r="L5" s="2"/>
      <c r="M5" s="2"/>
      <c r="N5" s="4"/>
      <c r="O5" s="5"/>
      <c r="P5" s="5"/>
      <c r="Q5" s="5"/>
      <c r="R5" s="5"/>
    </row>
    <row r="6" spans="1:19" x14ac:dyDescent="0.25">
      <c r="A6" s="1"/>
      <c r="B6" s="1"/>
      <c r="C6" s="1"/>
      <c r="D6" s="2"/>
      <c r="E6" s="2"/>
      <c r="F6" s="2"/>
      <c r="G6" s="2"/>
      <c r="H6" s="2"/>
      <c r="I6" s="2"/>
      <c r="J6" s="2"/>
      <c r="K6" s="2"/>
      <c r="L6" s="2"/>
      <c r="M6" s="2"/>
      <c r="N6" s="4"/>
      <c r="O6" s="5"/>
      <c r="P6" s="5"/>
      <c r="Q6" s="5"/>
      <c r="R6" s="5"/>
    </row>
    <row r="7" spans="1:19" ht="24.75" customHeight="1" x14ac:dyDescent="0.25">
      <c r="A7" s="239" t="s">
        <v>3</v>
      </c>
      <c r="B7" s="240" t="s">
        <v>4</v>
      </c>
      <c r="C7" s="240" t="s">
        <v>0</v>
      </c>
      <c r="D7" s="243" t="s">
        <v>5</v>
      </c>
      <c r="E7" s="243"/>
      <c r="F7" s="243"/>
      <c r="G7" s="243" t="s">
        <v>6</v>
      </c>
      <c r="H7" s="244" t="s">
        <v>1</v>
      </c>
      <c r="I7" s="243" t="s">
        <v>2</v>
      </c>
      <c r="J7" s="263" t="s">
        <v>177</v>
      </c>
      <c r="K7" s="263" t="s">
        <v>70</v>
      </c>
      <c r="L7" s="243" t="s">
        <v>69</v>
      </c>
      <c r="M7" s="258" t="s">
        <v>16</v>
      </c>
      <c r="N7" s="259"/>
      <c r="O7" s="259"/>
      <c r="P7" s="299" t="s">
        <v>205</v>
      </c>
      <c r="Q7" s="300"/>
      <c r="R7" s="301"/>
    </row>
    <row r="8" spans="1:19" ht="23.25" customHeight="1" x14ac:dyDescent="0.25">
      <c r="A8" s="239"/>
      <c r="B8" s="241"/>
      <c r="C8" s="241"/>
      <c r="D8" s="243"/>
      <c r="E8" s="243"/>
      <c r="F8" s="243"/>
      <c r="G8" s="243"/>
      <c r="H8" s="245"/>
      <c r="I8" s="243"/>
      <c r="J8" s="264"/>
      <c r="K8" s="264"/>
      <c r="L8" s="243"/>
      <c r="M8" s="261" t="s">
        <v>7</v>
      </c>
      <c r="N8" s="260" t="s">
        <v>14</v>
      </c>
      <c r="O8" s="260" t="s">
        <v>15</v>
      </c>
      <c r="P8" s="260" t="s">
        <v>203</v>
      </c>
      <c r="Q8" s="302" t="s">
        <v>204</v>
      </c>
      <c r="R8" s="303" t="s">
        <v>206</v>
      </c>
    </row>
    <row r="9" spans="1:19" s="8" customFormat="1" ht="57" customHeight="1" x14ac:dyDescent="0.2">
      <c r="A9" s="239"/>
      <c r="B9" s="242"/>
      <c r="C9" s="242"/>
      <c r="D9" s="243"/>
      <c r="E9" s="243"/>
      <c r="F9" s="243"/>
      <c r="G9" s="243"/>
      <c r="H9" s="246"/>
      <c r="I9" s="243"/>
      <c r="J9" s="265"/>
      <c r="K9" s="265"/>
      <c r="L9" s="243"/>
      <c r="M9" s="261"/>
      <c r="N9" s="260"/>
      <c r="O9" s="260"/>
      <c r="P9" s="304"/>
      <c r="Q9" s="302"/>
      <c r="R9" s="303"/>
    </row>
    <row r="10" spans="1:19" s="8" customFormat="1" ht="16.5" customHeight="1" x14ac:dyDescent="0.2">
      <c r="A10" s="247" t="s">
        <v>17</v>
      </c>
      <c r="B10" s="248"/>
      <c r="C10" s="248"/>
      <c r="D10" s="248"/>
      <c r="E10" s="248"/>
      <c r="F10" s="248"/>
      <c r="G10" s="248"/>
      <c r="H10" s="249"/>
      <c r="I10" s="256">
        <f>SUM(I15:I444)</f>
        <v>72524676.519999996</v>
      </c>
      <c r="J10" s="256">
        <f>SUM(J15:J444)</f>
        <v>3936515.21</v>
      </c>
      <c r="K10" s="257">
        <f>SUM(K15:K444)</f>
        <v>6497850.6799999997</v>
      </c>
      <c r="L10" s="257">
        <f>SUM(L15:L444)</f>
        <v>12024812.83</v>
      </c>
      <c r="M10" s="9" t="s">
        <v>8</v>
      </c>
      <c r="N10" s="21">
        <f>SUM(N11:N14)</f>
        <v>50407906.049999997</v>
      </c>
      <c r="O10" s="257">
        <f>SUM(O15:O444)</f>
        <v>68595569.560000002</v>
      </c>
      <c r="P10" s="257">
        <f>SUM(P15:P444)</f>
        <v>0</v>
      </c>
      <c r="Q10" s="257"/>
      <c r="R10" s="257"/>
    </row>
    <row r="11" spans="1:19" s="8" customFormat="1" ht="16.5" customHeight="1" x14ac:dyDescent="0.2">
      <c r="A11" s="250"/>
      <c r="B11" s="251"/>
      <c r="C11" s="251"/>
      <c r="D11" s="251"/>
      <c r="E11" s="251"/>
      <c r="F11" s="251"/>
      <c r="G11" s="251"/>
      <c r="H11" s="252"/>
      <c r="I11" s="256"/>
      <c r="J11" s="256"/>
      <c r="K11" s="256"/>
      <c r="L11" s="256"/>
      <c r="M11" s="10" t="s">
        <v>9</v>
      </c>
      <c r="N11" s="21">
        <f>SUM(N16,N21,N26,N31,N46,N51,N56,N61,N66,N71,N76,N81,N86,N91,N96,N101,N106,N116,N121,N126,N131,N161,N166,N191,N196,N201,N221,N226,N231,N236,N241,N246,N251,N261,N266,N271,N276,N281,N291,N296,N301,N306,N311,N316,N336,N341,N351,N356,N361,N371,N376,N381,N406,N411,N416,N136,N111,N36,N141,N206,N286,N366,N386,N321,N421,N426,N431,N146,N171,N326,N391,N436,N441,N151,N156,N176,N211,N346,N396,N181,N186,N41,N216,N256,N331,N401)</f>
        <v>13356876.35</v>
      </c>
      <c r="O11" s="256"/>
      <c r="P11" s="256"/>
      <c r="Q11" s="291"/>
      <c r="R11" s="291"/>
    </row>
    <row r="12" spans="1:19" s="8" customFormat="1" ht="15.75" customHeight="1" x14ac:dyDescent="0.2">
      <c r="A12" s="250"/>
      <c r="B12" s="251"/>
      <c r="C12" s="251"/>
      <c r="D12" s="251"/>
      <c r="E12" s="251"/>
      <c r="F12" s="251"/>
      <c r="G12" s="251"/>
      <c r="H12" s="252"/>
      <c r="I12" s="256"/>
      <c r="J12" s="256"/>
      <c r="K12" s="256"/>
      <c r="L12" s="256"/>
      <c r="M12" s="10" t="s">
        <v>10</v>
      </c>
      <c r="N12" s="21">
        <f>SUM(N17,N22,N27,N32,N47,N52,N57,N62,N67,N72,N77,N82,N87,N92,N97,N102,N107,N117,N122,N127,N132,N162,N167,N192,N197,N202,N222,N227,N232,N237,N242,N247,N252,N262,N267,N272,N277,N282,N292,N297,N302,N307,N312,N317,N337,N342,N352,N357,N362,N372,N377,N382,N407,N412,N417,N137,N112,N37,N142,N207,N287,N367,N387,N322,N422,N427,N432,N147,N172,N327,N392,N437,N442,N152,N157,N177,N212,N347,N397,N182,N187,N42,N217,N257,N332,N402)</f>
        <v>19391107.799999997</v>
      </c>
      <c r="O12" s="256"/>
      <c r="P12" s="256"/>
      <c r="Q12" s="291"/>
      <c r="R12" s="291"/>
      <c r="S12" s="11"/>
    </row>
    <row r="13" spans="1:19" s="8" customFormat="1" ht="16.5" customHeight="1" x14ac:dyDescent="0.2">
      <c r="A13" s="250"/>
      <c r="B13" s="251"/>
      <c r="C13" s="251"/>
      <c r="D13" s="251"/>
      <c r="E13" s="251"/>
      <c r="F13" s="251"/>
      <c r="G13" s="251"/>
      <c r="H13" s="252"/>
      <c r="I13" s="256"/>
      <c r="J13" s="256"/>
      <c r="K13" s="256"/>
      <c r="L13" s="256"/>
      <c r="M13" s="10" t="s">
        <v>58</v>
      </c>
      <c r="N13" s="21">
        <f>SUM(N18,N23,N28,N33,N48,N53,N58,N63,N68,N73,N78,N83,N88,N93,N98,N103,N108,N118,N123,N128,N133,N163,N168,N193,N198,N203,N223,N228,N233,N238,N243,N248,N253,N263,N268,N273,N278,N283,N293,N298,N303,N308,N313,N318,N338,N343,N353,N358,N363,N373,N378,N383,N408,N413,N418,N138,N113,N38,N143,N208,N288,N368,N388,N323,N423,N428,N433,N148,N173,N328,N393,N438,N443,N153,N158,N178,N213,N348,N398,N183,N188,N43,N218,N258,N333,N403)</f>
        <v>4644483</v>
      </c>
      <c r="O13" s="256"/>
      <c r="P13" s="256"/>
      <c r="Q13" s="291"/>
      <c r="R13" s="291"/>
    </row>
    <row r="14" spans="1:19" s="8" customFormat="1" ht="16.5" customHeight="1" x14ac:dyDescent="0.2">
      <c r="A14" s="253"/>
      <c r="B14" s="254"/>
      <c r="C14" s="254"/>
      <c r="D14" s="254"/>
      <c r="E14" s="254"/>
      <c r="F14" s="254"/>
      <c r="G14" s="254"/>
      <c r="H14" s="255"/>
      <c r="I14" s="256"/>
      <c r="J14" s="256"/>
      <c r="K14" s="262"/>
      <c r="L14" s="262"/>
      <c r="M14" s="12" t="s">
        <v>63</v>
      </c>
      <c r="N14" s="21">
        <f>SUM(N19,N24,N29,N34,N49,N54,N59,N64,N69,N74,N79,N84,N89,N94,N99,N104,N109,N119,N124,N129,N134,N164,N169,N194,N199,N204,N224,N229,N234,N239,N244,N249,N254,N264,N269,N274,N279,N284,N294,N299,N304,N309,N314,N319,N339,N344,N354,N359,N364,N374,N379,N384,N409,N414,N419,N139,N114,N39,N144,N209,N289,N369,N389,N324,N424,N429,N434,N149,N174,N329,N394,N439,N444,N154,N159,N179,N214,N349,N399,N184,N189,N44,N219,N259,N334,N404)</f>
        <v>13015438.9</v>
      </c>
      <c r="O14" s="256"/>
      <c r="P14" s="256"/>
      <c r="Q14" s="292"/>
      <c r="R14" s="292"/>
    </row>
    <row r="15" spans="1:19" s="14" customFormat="1" ht="18" customHeight="1" x14ac:dyDescent="0.2">
      <c r="A15" s="126">
        <v>1</v>
      </c>
      <c r="B15" s="127">
        <v>60014</v>
      </c>
      <c r="C15" s="136">
        <v>6050</v>
      </c>
      <c r="D15" s="132" t="s">
        <v>82</v>
      </c>
      <c r="E15" s="132"/>
      <c r="F15" s="132"/>
      <c r="G15" s="132" t="s">
        <v>18</v>
      </c>
      <c r="H15" s="139">
        <v>2020</v>
      </c>
      <c r="I15" s="131">
        <f>SUM(J15+N15+L15+K15)</f>
        <v>972220.67000000016</v>
      </c>
      <c r="J15" s="131">
        <v>0</v>
      </c>
      <c r="K15" s="123">
        <v>0</v>
      </c>
      <c r="L15" s="131">
        <v>199477.31</v>
      </c>
      <c r="M15" s="78" t="s">
        <v>8</v>
      </c>
      <c r="N15" s="22">
        <f>SUM(N16:N19)</f>
        <v>772743.3600000001</v>
      </c>
      <c r="O15" s="130">
        <v>972220.67</v>
      </c>
      <c r="P15" s="293"/>
      <c r="Q15" s="293"/>
      <c r="R15" s="293"/>
    </row>
    <row r="16" spans="1:19" s="14" customFormat="1" ht="14.25" customHeight="1" x14ac:dyDescent="0.2">
      <c r="A16" s="126"/>
      <c r="B16" s="128"/>
      <c r="C16" s="137"/>
      <c r="D16" s="132"/>
      <c r="E16" s="132"/>
      <c r="F16" s="132"/>
      <c r="G16" s="132"/>
      <c r="H16" s="139"/>
      <c r="I16" s="131"/>
      <c r="J16" s="131"/>
      <c r="K16" s="124"/>
      <c r="L16" s="131"/>
      <c r="M16" s="78" t="s">
        <v>9</v>
      </c>
      <c r="N16" s="20">
        <v>281060.03000000003</v>
      </c>
      <c r="O16" s="130"/>
      <c r="P16" s="294"/>
      <c r="Q16" s="294"/>
      <c r="R16" s="294"/>
    </row>
    <row r="17" spans="1:18" s="14" customFormat="1" ht="15.75" customHeight="1" x14ac:dyDescent="0.2">
      <c r="A17" s="126"/>
      <c r="B17" s="128"/>
      <c r="C17" s="137"/>
      <c r="D17" s="132"/>
      <c r="E17" s="132"/>
      <c r="F17" s="132"/>
      <c r="G17" s="132"/>
      <c r="H17" s="133">
        <v>2021</v>
      </c>
      <c r="I17" s="131"/>
      <c r="J17" s="131"/>
      <c r="K17" s="124"/>
      <c r="L17" s="131"/>
      <c r="M17" s="78" t="s">
        <v>10</v>
      </c>
      <c r="N17" s="20">
        <v>292206.03000000003</v>
      </c>
      <c r="O17" s="130"/>
      <c r="P17" s="294"/>
      <c r="Q17" s="294"/>
      <c r="R17" s="294"/>
    </row>
    <row r="18" spans="1:18" s="14" customFormat="1" ht="14.4" customHeight="1" x14ac:dyDescent="0.2">
      <c r="A18" s="126"/>
      <c r="B18" s="128"/>
      <c r="C18" s="137"/>
      <c r="D18" s="132"/>
      <c r="E18" s="132"/>
      <c r="F18" s="132"/>
      <c r="G18" s="132"/>
      <c r="H18" s="133"/>
      <c r="I18" s="131"/>
      <c r="J18" s="131"/>
      <c r="K18" s="124"/>
      <c r="L18" s="131"/>
      <c r="M18" s="78" t="s">
        <v>11</v>
      </c>
      <c r="N18" s="19">
        <v>0</v>
      </c>
      <c r="O18" s="130"/>
      <c r="P18" s="294"/>
      <c r="Q18" s="294"/>
      <c r="R18" s="294"/>
    </row>
    <row r="19" spans="1:18" s="14" customFormat="1" ht="17.25" customHeight="1" x14ac:dyDescent="0.2">
      <c r="A19" s="126"/>
      <c r="B19" s="129"/>
      <c r="C19" s="138"/>
      <c r="D19" s="132"/>
      <c r="E19" s="132"/>
      <c r="F19" s="132"/>
      <c r="G19" s="132"/>
      <c r="H19" s="133"/>
      <c r="I19" s="131"/>
      <c r="J19" s="131"/>
      <c r="K19" s="125"/>
      <c r="L19" s="131"/>
      <c r="M19" s="78" t="s">
        <v>64</v>
      </c>
      <c r="N19" s="19">
        <v>199477.3</v>
      </c>
      <c r="O19" s="130"/>
      <c r="P19" s="295"/>
      <c r="Q19" s="295"/>
      <c r="R19" s="295"/>
    </row>
    <row r="20" spans="1:18" s="14" customFormat="1" ht="18.75" customHeight="1" x14ac:dyDescent="0.2">
      <c r="A20" s="126">
        <v>2</v>
      </c>
      <c r="B20" s="127">
        <v>60014</v>
      </c>
      <c r="C20" s="136">
        <v>6050</v>
      </c>
      <c r="D20" s="132" t="s">
        <v>83</v>
      </c>
      <c r="E20" s="132"/>
      <c r="F20" s="132"/>
      <c r="G20" s="132" t="s">
        <v>18</v>
      </c>
      <c r="H20" s="139">
        <v>2020</v>
      </c>
      <c r="I20" s="131">
        <f>SUM(J20+N20+L20+K20)</f>
        <v>7570066.4200000009</v>
      </c>
      <c r="J20" s="131">
        <v>0</v>
      </c>
      <c r="K20" s="123">
        <v>2000000</v>
      </c>
      <c r="L20" s="131">
        <v>1736618.86</v>
      </c>
      <c r="M20" s="78" t="s">
        <v>8</v>
      </c>
      <c r="N20" s="22">
        <f>SUM(N21:N24)</f>
        <v>3833447.5600000005</v>
      </c>
      <c r="O20" s="130">
        <v>7570066.4199999999</v>
      </c>
      <c r="P20" s="293"/>
      <c r="Q20" s="293"/>
      <c r="R20" s="293"/>
    </row>
    <row r="21" spans="1:18" s="14" customFormat="1" ht="18.75" customHeight="1" x14ac:dyDescent="0.2">
      <c r="A21" s="126"/>
      <c r="B21" s="128"/>
      <c r="C21" s="137"/>
      <c r="D21" s="132"/>
      <c r="E21" s="132"/>
      <c r="F21" s="132"/>
      <c r="G21" s="132"/>
      <c r="H21" s="139"/>
      <c r="I21" s="131"/>
      <c r="J21" s="131"/>
      <c r="K21" s="124"/>
      <c r="L21" s="131"/>
      <c r="M21" s="78" t="s">
        <v>9</v>
      </c>
      <c r="N21" s="47">
        <v>48414.35</v>
      </c>
      <c r="O21" s="130"/>
      <c r="P21" s="294"/>
      <c r="Q21" s="294"/>
      <c r="R21" s="294"/>
    </row>
    <row r="22" spans="1:18" s="14" customFormat="1" ht="18.75" customHeight="1" x14ac:dyDescent="0.2">
      <c r="A22" s="126"/>
      <c r="B22" s="128"/>
      <c r="C22" s="137"/>
      <c r="D22" s="132"/>
      <c r="E22" s="132"/>
      <c r="F22" s="132"/>
      <c r="G22" s="132"/>
      <c r="H22" s="133">
        <v>2021</v>
      </c>
      <c r="I22" s="131"/>
      <c r="J22" s="131"/>
      <c r="K22" s="124"/>
      <c r="L22" s="131"/>
      <c r="M22" s="78" t="s">
        <v>10</v>
      </c>
      <c r="N22" s="47">
        <v>2048414.35</v>
      </c>
      <c r="O22" s="130"/>
      <c r="P22" s="294"/>
      <c r="Q22" s="294"/>
      <c r="R22" s="294"/>
    </row>
    <row r="23" spans="1:18" s="14" customFormat="1" ht="18.75" customHeight="1" x14ac:dyDescent="0.2">
      <c r="A23" s="126"/>
      <c r="B23" s="128"/>
      <c r="C23" s="137"/>
      <c r="D23" s="132"/>
      <c r="E23" s="132"/>
      <c r="F23" s="132"/>
      <c r="G23" s="132"/>
      <c r="H23" s="133"/>
      <c r="I23" s="131"/>
      <c r="J23" s="131"/>
      <c r="K23" s="124"/>
      <c r="L23" s="131"/>
      <c r="M23" s="78" t="s">
        <v>57</v>
      </c>
      <c r="N23" s="19">
        <v>0</v>
      </c>
      <c r="O23" s="130"/>
      <c r="P23" s="294"/>
      <c r="Q23" s="294"/>
      <c r="R23" s="294"/>
    </row>
    <row r="24" spans="1:18" s="14" customFormat="1" ht="18.75" customHeight="1" x14ac:dyDescent="0.2">
      <c r="A24" s="126"/>
      <c r="B24" s="129"/>
      <c r="C24" s="138"/>
      <c r="D24" s="132"/>
      <c r="E24" s="132"/>
      <c r="F24" s="132"/>
      <c r="G24" s="132"/>
      <c r="H24" s="133"/>
      <c r="I24" s="131"/>
      <c r="J24" s="131"/>
      <c r="K24" s="125"/>
      <c r="L24" s="131"/>
      <c r="M24" s="78" t="s">
        <v>64</v>
      </c>
      <c r="N24" s="19">
        <v>1736618.86</v>
      </c>
      <c r="O24" s="130"/>
      <c r="P24" s="295"/>
      <c r="Q24" s="295"/>
      <c r="R24" s="295"/>
    </row>
    <row r="25" spans="1:18" s="14" customFormat="1" ht="18.75" customHeight="1" x14ac:dyDescent="0.2">
      <c r="A25" s="126">
        <v>3</v>
      </c>
      <c r="B25" s="127">
        <v>60014</v>
      </c>
      <c r="C25" s="136">
        <v>6050</v>
      </c>
      <c r="D25" s="132" t="s">
        <v>32</v>
      </c>
      <c r="E25" s="132"/>
      <c r="F25" s="132"/>
      <c r="G25" s="132" t="s">
        <v>18</v>
      </c>
      <c r="H25" s="139">
        <v>2020</v>
      </c>
      <c r="I25" s="131">
        <f>SUM(J25+N25+L25+K25)</f>
        <v>50000</v>
      </c>
      <c r="J25" s="131">
        <v>0</v>
      </c>
      <c r="K25" s="123">
        <v>0</v>
      </c>
      <c r="L25" s="123">
        <v>0</v>
      </c>
      <c r="M25" s="78" t="s">
        <v>8</v>
      </c>
      <c r="N25" s="22">
        <f>SUM(N26:N29)</f>
        <v>50000</v>
      </c>
      <c r="O25" s="130">
        <v>50000</v>
      </c>
      <c r="P25" s="293"/>
      <c r="Q25" s="293"/>
      <c r="R25" s="293"/>
    </row>
    <row r="26" spans="1:18" s="14" customFormat="1" ht="18.75" customHeight="1" x14ac:dyDescent="0.2">
      <c r="A26" s="126"/>
      <c r="B26" s="128"/>
      <c r="C26" s="137"/>
      <c r="D26" s="132"/>
      <c r="E26" s="132"/>
      <c r="F26" s="132"/>
      <c r="G26" s="132"/>
      <c r="H26" s="139"/>
      <c r="I26" s="131"/>
      <c r="J26" s="131"/>
      <c r="K26" s="124"/>
      <c r="L26" s="124"/>
      <c r="M26" s="78" t="s">
        <v>9</v>
      </c>
      <c r="N26" s="20">
        <v>25000</v>
      </c>
      <c r="O26" s="130"/>
      <c r="P26" s="294"/>
      <c r="Q26" s="294"/>
      <c r="R26" s="294"/>
    </row>
    <row r="27" spans="1:18" s="14" customFormat="1" ht="18.75" customHeight="1" x14ac:dyDescent="0.2">
      <c r="A27" s="126"/>
      <c r="B27" s="128"/>
      <c r="C27" s="137"/>
      <c r="D27" s="132"/>
      <c r="E27" s="132"/>
      <c r="F27" s="132"/>
      <c r="G27" s="132"/>
      <c r="H27" s="133">
        <v>2021</v>
      </c>
      <c r="I27" s="131"/>
      <c r="J27" s="131"/>
      <c r="K27" s="124"/>
      <c r="L27" s="124"/>
      <c r="M27" s="78" t="s">
        <v>10</v>
      </c>
      <c r="N27" s="20">
        <v>25000</v>
      </c>
      <c r="O27" s="130"/>
      <c r="P27" s="294"/>
      <c r="Q27" s="294"/>
      <c r="R27" s="294"/>
    </row>
    <row r="28" spans="1:18" s="14" customFormat="1" ht="18.75" customHeight="1" x14ac:dyDescent="0.2">
      <c r="A28" s="126"/>
      <c r="B28" s="128"/>
      <c r="C28" s="137"/>
      <c r="D28" s="132"/>
      <c r="E28" s="132"/>
      <c r="F28" s="132"/>
      <c r="G28" s="132"/>
      <c r="H28" s="133"/>
      <c r="I28" s="131"/>
      <c r="J28" s="131"/>
      <c r="K28" s="124"/>
      <c r="L28" s="124"/>
      <c r="M28" s="78" t="s">
        <v>11</v>
      </c>
      <c r="N28" s="19">
        <v>0</v>
      </c>
      <c r="O28" s="130"/>
      <c r="P28" s="294"/>
      <c r="Q28" s="294"/>
      <c r="R28" s="294"/>
    </row>
    <row r="29" spans="1:18" s="14" customFormat="1" ht="18.75" customHeight="1" x14ac:dyDescent="0.2">
      <c r="A29" s="126"/>
      <c r="B29" s="129"/>
      <c r="C29" s="138"/>
      <c r="D29" s="132"/>
      <c r="E29" s="132"/>
      <c r="F29" s="132"/>
      <c r="G29" s="132"/>
      <c r="H29" s="133"/>
      <c r="I29" s="131"/>
      <c r="J29" s="131"/>
      <c r="K29" s="125"/>
      <c r="L29" s="125"/>
      <c r="M29" s="78" t="s">
        <v>12</v>
      </c>
      <c r="N29" s="19">
        <v>0</v>
      </c>
      <c r="O29" s="130"/>
      <c r="P29" s="295"/>
      <c r="Q29" s="295"/>
      <c r="R29" s="295"/>
    </row>
    <row r="30" spans="1:18" s="14" customFormat="1" ht="18.75" customHeight="1" x14ac:dyDescent="0.2">
      <c r="A30" s="126">
        <v>4</v>
      </c>
      <c r="B30" s="127">
        <v>60014</v>
      </c>
      <c r="C30" s="136">
        <v>6050</v>
      </c>
      <c r="D30" s="132" t="s">
        <v>22</v>
      </c>
      <c r="E30" s="132"/>
      <c r="F30" s="132"/>
      <c r="G30" s="132" t="s">
        <v>18</v>
      </c>
      <c r="H30" s="139">
        <v>2020</v>
      </c>
      <c r="I30" s="131">
        <f>SUM(J30+N30+L30+K30)</f>
        <v>78874</v>
      </c>
      <c r="J30" s="131">
        <v>21279</v>
      </c>
      <c r="K30" s="123">
        <v>0</v>
      </c>
      <c r="L30" s="123">
        <v>0</v>
      </c>
      <c r="M30" s="78" t="s">
        <v>8</v>
      </c>
      <c r="N30" s="22">
        <f>SUM(N31:N34)</f>
        <v>57595</v>
      </c>
      <c r="O30" s="130">
        <v>57595</v>
      </c>
      <c r="P30" s="293"/>
      <c r="Q30" s="293"/>
      <c r="R30" s="293"/>
    </row>
    <row r="31" spans="1:18" s="14" customFormat="1" ht="18.75" customHeight="1" x14ac:dyDescent="0.2">
      <c r="A31" s="126"/>
      <c r="B31" s="128"/>
      <c r="C31" s="137"/>
      <c r="D31" s="132"/>
      <c r="E31" s="132"/>
      <c r="F31" s="132"/>
      <c r="G31" s="132"/>
      <c r="H31" s="139"/>
      <c r="I31" s="131"/>
      <c r="J31" s="131"/>
      <c r="K31" s="124"/>
      <c r="L31" s="124"/>
      <c r="M31" s="78" t="s">
        <v>9</v>
      </c>
      <c r="N31" s="20">
        <v>26937</v>
      </c>
      <c r="O31" s="130"/>
      <c r="P31" s="294"/>
      <c r="Q31" s="294"/>
      <c r="R31" s="294"/>
    </row>
    <row r="32" spans="1:18" s="14" customFormat="1" ht="18.75" customHeight="1" x14ac:dyDescent="0.2">
      <c r="A32" s="126"/>
      <c r="B32" s="128"/>
      <c r="C32" s="137"/>
      <c r="D32" s="132"/>
      <c r="E32" s="132"/>
      <c r="F32" s="132"/>
      <c r="G32" s="132"/>
      <c r="H32" s="133">
        <v>2021</v>
      </c>
      <c r="I32" s="131"/>
      <c r="J32" s="131"/>
      <c r="K32" s="124"/>
      <c r="L32" s="124"/>
      <c r="M32" s="78" t="s">
        <v>10</v>
      </c>
      <c r="N32" s="20">
        <v>30658</v>
      </c>
      <c r="O32" s="130"/>
      <c r="P32" s="294"/>
      <c r="Q32" s="294"/>
      <c r="R32" s="294"/>
    </row>
    <row r="33" spans="1:18" s="14" customFormat="1" ht="18.75" customHeight="1" x14ac:dyDescent="0.2">
      <c r="A33" s="126"/>
      <c r="B33" s="128"/>
      <c r="C33" s="137"/>
      <c r="D33" s="132"/>
      <c r="E33" s="132"/>
      <c r="F33" s="132"/>
      <c r="G33" s="132"/>
      <c r="H33" s="133"/>
      <c r="I33" s="131"/>
      <c r="J33" s="131"/>
      <c r="K33" s="124"/>
      <c r="L33" s="124"/>
      <c r="M33" s="78" t="s">
        <v>11</v>
      </c>
      <c r="N33" s="19">
        <v>0</v>
      </c>
      <c r="O33" s="130"/>
      <c r="P33" s="294"/>
      <c r="Q33" s="294"/>
      <c r="R33" s="294"/>
    </row>
    <row r="34" spans="1:18" s="14" customFormat="1" ht="18.75" customHeight="1" x14ac:dyDescent="0.2">
      <c r="A34" s="126"/>
      <c r="B34" s="129"/>
      <c r="C34" s="138"/>
      <c r="D34" s="132"/>
      <c r="E34" s="132"/>
      <c r="F34" s="132"/>
      <c r="G34" s="132"/>
      <c r="H34" s="133"/>
      <c r="I34" s="131"/>
      <c r="J34" s="131"/>
      <c r="K34" s="125"/>
      <c r="L34" s="125"/>
      <c r="M34" s="78" t="s">
        <v>12</v>
      </c>
      <c r="N34" s="19">
        <v>0</v>
      </c>
      <c r="O34" s="130"/>
      <c r="P34" s="295"/>
      <c r="Q34" s="295"/>
      <c r="R34" s="295"/>
    </row>
    <row r="35" spans="1:18" s="14" customFormat="1" ht="18.75" customHeight="1" x14ac:dyDescent="0.2">
      <c r="A35" s="112" t="s">
        <v>71</v>
      </c>
      <c r="B35" s="113">
        <v>60014</v>
      </c>
      <c r="C35" s="109">
        <v>6050</v>
      </c>
      <c r="D35" s="116" t="s">
        <v>129</v>
      </c>
      <c r="E35" s="116"/>
      <c r="F35" s="116"/>
      <c r="G35" s="116" t="s">
        <v>18</v>
      </c>
      <c r="H35" s="117">
        <v>2021</v>
      </c>
      <c r="I35" s="121">
        <f>SUM(J35+N35+L35+K35)</f>
        <v>2154434.15</v>
      </c>
      <c r="J35" s="121">
        <v>0</v>
      </c>
      <c r="K35" s="118">
        <v>0</v>
      </c>
      <c r="L35" s="118">
        <v>0</v>
      </c>
      <c r="M35" s="98" t="s">
        <v>8</v>
      </c>
      <c r="N35" s="58">
        <f>SUM(N36:N39)</f>
        <v>2154434.15</v>
      </c>
      <c r="O35" s="108">
        <v>2154434.15</v>
      </c>
      <c r="P35" s="296"/>
      <c r="Q35" s="296"/>
      <c r="R35" s="296"/>
    </row>
    <row r="36" spans="1:18" s="14" customFormat="1" ht="18.75" customHeight="1" x14ac:dyDescent="0.2">
      <c r="A36" s="112"/>
      <c r="B36" s="114"/>
      <c r="C36" s="110"/>
      <c r="D36" s="116"/>
      <c r="E36" s="116"/>
      <c r="F36" s="116"/>
      <c r="G36" s="116"/>
      <c r="H36" s="117"/>
      <c r="I36" s="121"/>
      <c r="J36" s="121"/>
      <c r="K36" s="119"/>
      <c r="L36" s="119"/>
      <c r="M36" s="98" t="s">
        <v>9</v>
      </c>
      <c r="N36" s="60">
        <v>555519.5</v>
      </c>
      <c r="O36" s="108"/>
      <c r="P36" s="294"/>
      <c r="Q36" s="294"/>
      <c r="R36" s="294"/>
    </row>
    <row r="37" spans="1:18" s="14" customFormat="1" ht="18.75" customHeight="1" x14ac:dyDescent="0.2">
      <c r="A37" s="112"/>
      <c r="B37" s="114"/>
      <c r="C37" s="110"/>
      <c r="D37" s="116"/>
      <c r="E37" s="116"/>
      <c r="F37" s="116"/>
      <c r="G37" s="116"/>
      <c r="H37" s="122">
        <v>2021</v>
      </c>
      <c r="I37" s="121"/>
      <c r="J37" s="121"/>
      <c r="K37" s="119"/>
      <c r="L37" s="119"/>
      <c r="M37" s="98" t="s">
        <v>10</v>
      </c>
      <c r="N37" s="60">
        <v>550000</v>
      </c>
      <c r="O37" s="108"/>
      <c r="P37" s="294"/>
      <c r="Q37" s="294"/>
      <c r="R37" s="294"/>
    </row>
    <row r="38" spans="1:18" s="14" customFormat="1" ht="18.75" customHeight="1" x14ac:dyDescent="0.2">
      <c r="A38" s="112"/>
      <c r="B38" s="114"/>
      <c r="C38" s="110"/>
      <c r="D38" s="116"/>
      <c r="E38" s="116"/>
      <c r="F38" s="116"/>
      <c r="G38" s="116"/>
      <c r="H38" s="122"/>
      <c r="I38" s="121"/>
      <c r="J38" s="121"/>
      <c r="K38" s="119"/>
      <c r="L38" s="119"/>
      <c r="M38" s="98" t="s">
        <v>11</v>
      </c>
      <c r="N38" s="61">
        <v>1048914.6499999999</v>
      </c>
      <c r="O38" s="108"/>
      <c r="P38" s="294"/>
      <c r="Q38" s="294"/>
      <c r="R38" s="294"/>
    </row>
    <row r="39" spans="1:18" s="14" customFormat="1" ht="18.75" customHeight="1" x14ac:dyDescent="0.2">
      <c r="A39" s="112"/>
      <c r="B39" s="115"/>
      <c r="C39" s="111"/>
      <c r="D39" s="116"/>
      <c r="E39" s="116"/>
      <c r="F39" s="116"/>
      <c r="G39" s="116"/>
      <c r="H39" s="122"/>
      <c r="I39" s="121"/>
      <c r="J39" s="121"/>
      <c r="K39" s="120"/>
      <c r="L39" s="120"/>
      <c r="M39" s="98" t="s">
        <v>12</v>
      </c>
      <c r="N39" s="61">
        <v>0</v>
      </c>
      <c r="O39" s="108"/>
      <c r="P39" s="295"/>
      <c r="Q39" s="295"/>
      <c r="R39" s="295"/>
    </row>
    <row r="40" spans="1:18" s="14" customFormat="1" ht="18.75" customHeight="1" x14ac:dyDescent="0.2">
      <c r="A40" s="112" t="s">
        <v>185</v>
      </c>
      <c r="B40" s="113">
        <v>60014</v>
      </c>
      <c r="C40" s="109">
        <v>6050</v>
      </c>
      <c r="D40" s="116" t="s">
        <v>198</v>
      </c>
      <c r="E40" s="116"/>
      <c r="F40" s="116"/>
      <c r="G40" s="116" t="s">
        <v>18</v>
      </c>
      <c r="H40" s="117">
        <v>2021</v>
      </c>
      <c r="I40" s="121">
        <f>SUM(J40+N40+L40+K40)</f>
        <v>418960.35</v>
      </c>
      <c r="J40" s="121">
        <v>0</v>
      </c>
      <c r="K40" s="118">
        <v>0</v>
      </c>
      <c r="L40" s="118">
        <v>0</v>
      </c>
      <c r="M40" s="98" t="s">
        <v>8</v>
      </c>
      <c r="N40" s="58">
        <f>SUM(N41:N44)</f>
        <v>418960.35</v>
      </c>
      <c r="O40" s="108">
        <v>418960.35</v>
      </c>
      <c r="P40" s="296"/>
      <c r="Q40" s="296"/>
      <c r="R40" s="296"/>
    </row>
    <row r="41" spans="1:18" s="14" customFormat="1" ht="18.75" customHeight="1" x14ac:dyDescent="0.2">
      <c r="A41" s="112"/>
      <c r="B41" s="114"/>
      <c r="C41" s="110"/>
      <c r="D41" s="116"/>
      <c r="E41" s="116"/>
      <c r="F41" s="116"/>
      <c r="G41" s="116"/>
      <c r="H41" s="117"/>
      <c r="I41" s="121"/>
      <c r="J41" s="121"/>
      <c r="K41" s="119"/>
      <c r="L41" s="119"/>
      <c r="M41" s="98" t="s">
        <v>9</v>
      </c>
      <c r="N41" s="60">
        <v>130000</v>
      </c>
      <c r="O41" s="108"/>
      <c r="P41" s="294"/>
      <c r="Q41" s="294"/>
      <c r="R41" s="294"/>
    </row>
    <row r="42" spans="1:18" s="14" customFormat="1" ht="18.75" customHeight="1" x14ac:dyDescent="0.2">
      <c r="A42" s="112"/>
      <c r="B42" s="114"/>
      <c r="C42" s="110"/>
      <c r="D42" s="116"/>
      <c r="E42" s="116"/>
      <c r="F42" s="116"/>
      <c r="G42" s="116"/>
      <c r="H42" s="122">
        <v>2021</v>
      </c>
      <c r="I42" s="121"/>
      <c r="J42" s="121"/>
      <c r="K42" s="119"/>
      <c r="L42" s="119"/>
      <c r="M42" s="98" t="s">
        <v>10</v>
      </c>
      <c r="N42" s="60">
        <v>100000</v>
      </c>
      <c r="O42" s="108"/>
      <c r="P42" s="294"/>
      <c r="Q42" s="294"/>
      <c r="R42" s="294"/>
    </row>
    <row r="43" spans="1:18" s="14" customFormat="1" ht="18.75" customHeight="1" x14ac:dyDescent="0.2">
      <c r="A43" s="112"/>
      <c r="B43" s="114"/>
      <c r="C43" s="110"/>
      <c r="D43" s="116"/>
      <c r="E43" s="116"/>
      <c r="F43" s="116"/>
      <c r="G43" s="116"/>
      <c r="H43" s="122"/>
      <c r="I43" s="121"/>
      <c r="J43" s="121"/>
      <c r="K43" s="119"/>
      <c r="L43" s="119"/>
      <c r="M43" s="98" t="s">
        <v>11</v>
      </c>
      <c r="N43" s="61">
        <v>188960.35</v>
      </c>
      <c r="O43" s="108"/>
      <c r="P43" s="294"/>
      <c r="Q43" s="294"/>
      <c r="R43" s="294"/>
    </row>
    <row r="44" spans="1:18" s="14" customFormat="1" ht="18.75" customHeight="1" x14ac:dyDescent="0.2">
      <c r="A44" s="112"/>
      <c r="B44" s="115"/>
      <c r="C44" s="111"/>
      <c r="D44" s="116"/>
      <c r="E44" s="116"/>
      <c r="F44" s="116"/>
      <c r="G44" s="116"/>
      <c r="H44" s="122"/>
      <c r="I44" s="121"/>
      <c r="J44" s="121"/>
      <c r="K44" s="120"/>
      <c r="L44" s="120"/>
      <c r="M44" s="98" t="s">
        <v>12</v>
      </c>
      <c r="N44" s="61">
        <v>0</v>
      </c>
      <c r="O44" s="108"/>
      <c r="P44" s="295"/>
      <c r="Q44" s="295"/>
      <c r="R44" s="295"/>
    </row>
    <row r="45" spans="1:18" s="14" customFormat="1" ht="18.75" customHeight="1" x14ac:dyDescent="0.2">
      <c r="A45" s="112">
        <v>5</v>
      </c>
      <c r="B45" s="113">
        <v>60014</v>
      </c>
      <c r="C45" s="109">
        <v>6050</v>
      </c>
      <c r="D45" s="116" t="s">
        <v>84</v>
      </c>
      <c r="E45" s="116"/>
      <c r="F45" s="116"/>
      <c r="G45" s="116" t="s">
        <v>18</v>
      </c>
      <c r="H45" s="117">
        <v>2020</v>
      </c>
      <c r="I45" s="121">
        <f>SUM(J45+N45+L45+K45)</f>
        <v>2442451.79</v>
      </c>
      <c r="J45" s="121">
        <v>0</v>
      </c>
      <c r="K45" s="118">
        <v>400000</v>
      </c>
      <c r="L45" s="121">
        <v>609411.22</v>
      </c>
      <c r="M45" s="66" t="s">
        <v>8</v>
      </c>
      <c r="N45" s="58">
        <f>SUM(N46:N49)</f>
        <v>1433040.5699999998</v>
      </c>
      <c r="O45" s="108">
        <v>2442451.79</v>
      </c>
      <c r="P45" s="296"/>
      <c r="Q45" s="296"/>
      <c r="R45" s="296"/>
    </row>
    <row r="46" spans="1:18" s="14" customFormat="1" ht="18.75" customHeight="1" x14ac:dyDescent="0.2">
      <c r="A46" s="112"/>
      <c r="B46" s="114"/>
      <c r="C46" s="110"/>
      <c r="D46" s="116"/>
      <c r="E46" s="116"/>
      <c r="F46" s="116"/>
      <c r="G46" s="116"/>
      <c r="H46" s="117"/>
      <c r="I46" s="121"/>
      <c r="J46" s="121"/>
      <c r="K46" s="119"/>
      <c r="L46" s="121"/>
      <c r="M46" s="66" t="s">
        <v>9</v>
      </c>
      <c r="N46" s="61">
        <v>244626.32</v>
      </c>
      <c r="O46" s="108"/>
      <c r="P46" s="294"/>
      <c r="Q46" s="294"/>
      <c r="R46" s="294"/>
    </row>
    <row r="47" spans="1:18" s="14" customFormat="1" ht="16.5" customHeight="1" x14ac:dyDescent="0.2">
      <c r="A47" s="112"/>
      <c r="B47" s="114"/>
      <c r="C47" s="110"/>
      <c r="D47" s="116"/>
      <c r="E47" s="116"/>
      <c r="F47" s="116"/>
      <c r="G47" s="116"/>
      <c r="H47" s="122">
        <v>2021</v>
      </c>
      <c r="I47" s="121"/>
      <c r="J47" s="121"/>
      <c r="K47" s="119"/>
      <c r="L47" s="121"/>
      <c r="M47" s="66" t="s">
        <v>10</v>
      </c>
      <c r="N47" s="61">
        <v>644626.31999999995</v>
      </c>
      <c r="O47" s="108"/>
      <c r="P47" s="294"/>
      <c r="Q47" s="294"/>
      <c r="R47" s="294"/>
    </row>
    <row r="48" spans="1:18" s="14" customFormat="1" ht="16.5" customHeight="1" x14ac:dyDescent="0.2">
      <c r="A48" s="112"/>
      <c r="B48" s="114"/>
      <c r="C48" s="110"/>
      <c r="D48" s="116"/>
      <c r="E48" s="116"/>
      <c r="F48" s="116"/>
      <c r="G48" s="116"/>
      <c r="H48" s="122"/>
      <c r="I48" s="121"/>
      <c r="J48" s="121"/>
      <c r="K48" s="119"/>
      <c r="L48" s="121"/>
      <c r="M48" s="66" t="s">
        <v>57</v>
      </c>
      <c r="N48" s="61">
        <v>0</v>
      </c>
      <c r="O48" s="108"/>
      <c r="P48" s="294"/>
      <c r="Q48" s="294"/>
      <c r="R48" s="294"/>
    </row>
    <row r="49" spans="1:18" s="14" customFormat="1" ht="17.25" customHeight="1" x14ac:dyDescent="0.2">
      <c r="A49" s="112"/>
      <c r="B49" s="115"/>
      <c r="C49" s="111"/>
      <c r="D49" s="116"/>
      <c r="E49" s="116"/>
      <c r="F49" s="116"/>
      <c r="G49" s="116"/>
      <c r="H49" s="122"/>
      <c r="I49" s="121"/>
      <c r="J49" s="121"/>
      <c r="K49" s="120"/>
      <c r="L49" s="121"/>
      <c r="M49" s="66" t="s">
        <v>64</v>
      </c>
      <c r="N49" s="61">
        <v>543787.93000000005</v>
      </c>
      <c r="O49" s="108"/>
      <c r="P49" s="295"/>
      <c r="Q49" s="295"/>
      <c r="R49" s="295"/>
    </row>
    <row r="50" spans="1:18" s="14" customFormat="1" ht="16.5" customHeight="1" x14ac:dyDescent="0.2">
      <c r="A50" s="112">
        <v>6</v>
      </c>
      <c r="B50" s="113">
        <v>60014</v>
      </c>
      <c r="C50" s="109">
        <v>6050</v>
      </c>
      <c r="D50" s="116" t="s">
        <v>85</v>
      </c>
      <c r="E50" s="116"/>
      <c r="F50" s="116"/>
      <c r="G50" s="116" t="s">
        <v>18</v>
      </c>
      <c r="H50" s="117">
        <v>2020</v>
      </c>
      <c r="I50" s="121">
        <f>SUM(J50+N50+L50+K50)</f>
        <v>397041.44</v>
      </c>
      <c r="J50" s="121">
        <v>0</v>
      </c>
      <c r="K50" s="118">
        <v>0</v>
      </c>
      <c r="L50" s="121">
        <v>89643.86</v>
      </c>
      <c r="M50" s="66" t="s">
        <v>8</v>
      </c>
      <c r="N50" s="58">
        <f>SUM(N51:N54)</f>
        <v>307397.58</v>
      </c>
      <c r="O50" s="108">
        <v>397041.44</v>
      </c>
      <c r="P50" s="296"/>
      <c r="Q50" s="296"/>
      <c r="R50" s="296"/>
    </row>
    <row r="51" spans="1:18" s="14" customFormat="1" ht="18.75" customHeight="1" x14ac:dyDescent="0.2">
      <c r="A51" s="112"/>
      <c r="B51" s="114"/>
      <c r="C51" s="110"/>
      <c r="D51" s="116"/>
      <c r="E51" s="116"/>
      <c r="F51" s="116"/>
      <c r="G51" s="116"/>
      <c r="H51" s="117"/>
      <c r="I51" s="121"/>
      <c r="J51" s="121"/>
      <c r="K51" s="119"/>
      <c r="L51" s="121"/>
      <c r="M51" s="66" t="s">
        <v>9</v>
      </c>
      <c r="N51" s="60">
        <v>99176.86</v>
      </c>
      <c r="O51" s="108"/>
      <c r="P51" s="294"/>
      <c r="Q51" s="294"/>
      <c r="R51" s="294"/>
    </row>
    <row r="52" spans="1:18" s="14" customFormat="1" ht="16.5" customHeight="1" x14ac:dyDescent="0.2">
      <c r="A52" s="112"/>
      <c r="B52" s="114"/>
      <c r="C52" s="110"/>
      <c r="D52" s="116"/>
      <c r="E52" s="116"/>
      <c r="F52" s="116"/>
      <c r="G52" s="116"/>
      <c r="H52" s="122">
        <v>2021</v>
      </c>
      <c r="I52" s="121"/>
      <c r="J52" s="121"/>
      <c r="K52" s="119"/>
      <c r="L52" s="121"/>
      <c r="M52" s="66" t="s">
        <v>10</v>
      </c>
      <c r="N52" s="60">
        <v>118576.86</v>
      </c>
      <c r="O52" s="108"/>
      <c r="P52" s="294"/>
      <c r="Q52" s="294"/>
      <c r="R52" s="294"/>
    </row>
    <row r="53" spans="1:18" s="14" customFormat="1" ht="18.75" customHeight="1" x14ac:dyDescent="0.2">
      <c r="A53" s="112"/>
      <c r="B53" s="114"/>
      <c r="C53" s="110"/>
      <c r="D53" s="116"/>
      <c r="E53" s="116"/>
      <c r="F53" s="116"/>
      <c r="G53" s="116"/>
      <c r="H53" s="122"/>
      <c r="I53" s="121"/>
      <c r="J53" s="121"/>
      <c r="K53" s="119"/>
      <c r="L53" s="121"/>
      <c r="M53" s="66" t="s">
        <v>11</v>
      </c>
      <c r="N53" s="61">
        <v>0</v>
      </c>
      <c r="O53" s="108"/>
      <c r="P53" s="294"/>
      <c r="Q53" s="294"/>
      <c r="R53" s="294"/>
    </row>
    <row r="54" spans="1:18" s="14" customFormat="1" ht="18.75" customHeight="1" x14ac:dyDescent="0.2">
      <c r="A54" s="112"/>
      <c r="B54" s="115"/>
      <c r="C54" s="111"/>
      <c r="D54" s="116"/>
      <c r="E54" s="116"/>
      <c r="F54" s="116"/>
      <c r="G54" s="116"/>
      <c r="H54" s="122"/>
      <c r="I54" s="121"/>
      <c r="J54" s="121"/>
      <c r="K54" s="120"/>
      <c r="L54" s="121"/>
      <c r="M54" s="66" t="s">
        <v>64</v>
      </c>
      <c r="N54" s="61">
        <v>89643.86</v>
      </c>
      <c r="O54" s="108"/>
      <c r="P54" s="295"/>
      <c r="Q54" s="295"/>
      <c r="R54" s="295"/>
    </row>
    <row r="55" spans="1:18" s="14" customFormat="1" ht="18.75" customHeight="1" x14ac:dyDescent="0.2">
      <c r="A55" s="126">
        <v>7</v>
      </c>
      <c r="B55" s="127">
        <v>60014</v>
      </c>
      <c r="C55" s="136">
        <v>6050</v>
      </c>
      <c r="D55" s="132" t="s">
        <v>86</v>
      </c>
      <c r="E55" s="132"/>
      <c r="F55" s="132"/>
      <c r="G55" s="132" t="s">
        <v>18</v>
      </c>
      <c r="H55" s="139">
        <v>2018</v>
      </c>
      <c r="I55" s="131">
        <f>SUM(J55+N55+L55+K55)</f>
        <v>14760</v>
      </c>
      <c r="J55" s="131">
        <v>0</v>
      </c>
      <c r="K55" s="123">
        <v>0</v>
      </c>
      <c r="L55" s="123">
        <v>0</v>
      </c>
      <c r="M55" s="13" t="s">
        <v>8</v>
      </c>
      <c r="N55" s="21">
        <f>SUM(N56:N59)</f>
        <v>14760</v>
      </c>
      <c r="O55" s="130">
        <f>N55</f>
        <v>14760</v>
      </c>
      <c r="P55" s="293"/>
      <c r="Q55" s="293"/>
      <c r="R55" s="293"/>
    </row>
    <row r="56" spans="1:18" s="14" customFormat="1" ht="18.75" customHeight="1" x14ac:dyDescent="0.2">
      <c r="A56" s="126"/>
      <c r="B56" s="128"/>
      <c r="C56" s="137"/>
      <c r="D56" s="132"/>
      <c r="E56" s="132"/>
      <c r="F56" s="132"/>
      <c r="G56" s="132"/>
      <c r="H56" s="139"/>
      <c r="I56" s="131"/>
      <c r="J56" s="131"/>
      <c r="K56" s="124"/>
      <c r="L56" s="124"/>
      <c r="M56" s="13" t="s">
        <v>9</v>
      </c>
      <c r="N56" s="20">
        <v>14760</v>
      </c>
      <c r="O56" s="130"/>
      <c r="P56" s="294"/>
      <c r="Q56" s="294"/>
      <c r="R56" s="294"/>
    </row>
    <row r="57" spans="1:18" s="14" customFormat="1" ht="18.75" customHeight="1" x14ac:dyDescent="0.2">
      <c r="A57" s="126"/>
      <c r="B57" s="128"/>
      <c r="C57" s="137"/>
      <c r="D57" s="132"/>
      <c r="E57" s="132"/>
      <c r="F57" s="132"/>
      <c r="G57" s="132"/>
      <c r="H57" s="133">
        <v>2021</v>
      </c>
      <c r="I57" s="131"/>
      <c r="J57" s="131"/>
      <c r="K57" s="124"/>
      <c r="L57" s="124"/>
      <c r="M57" s="13" t="s">
        <v>10</v>
      </c>
      <c r="N57" s="20">
        <v>0</v>
      </c>
      <c r="O57" s="130"/>
      <c r="P57" s="294"/>
      <c r="Q57" s="294"/>
      <c r="R57" s="294"/>
    </row>
    <row r="58" spans="1:18" s="14" customFormat="1" ht="18.75" customHeight="1" x14ac:dyDescent="0.2">
      <c r="A58" s="126"/>
      <c r="B58" s="128"/>
      <c r="C58" s="137"/>
      <c r="D58" s="132"/>
      <c r="E58" s="132"/>
      <c r="F58" s="132"/>
      <c r="G58" s="132"/>
      <c r="H58" s="133"/>
      <c r="I58" s="131"/>
      <c r="J58" s="131"/>
      <c r="K58" s="124"/>
      <c r="L58" s="124"/>
      <c r="M58" s="13" t="s">
        <v>11</v>
      </c>
      <c r="N58" s="19">
        <v>0</v>
      </c>
      <c r="O58" s="130"/>
      <c r="P58" s="294"/>
      <c r="Q58" s="294"/>
      <c r="R58" s="294"/>
    </row>
    <row r="59" spans="1:18" s="14" customFormat="1" ht="18.75" customHeight="1" x14ac:dyDescent="0.2">
      <c r="A59" s="126"/>
      <c r="B59" s="129"/>
      <c r="C59" s="138"/>
      <c r="D59" s="132"/>
      <c r="E59" s="132"/>
      <c r="F59" s="132"/>
      <c r="G59" s="132"/>
      <c r="H59" s="133"/>
      <c r="I59" s="131"/>
      <c r="J59" s="131"/>
      <c r="K59" s="125"/>
      <c r="L59" s="125"/>
      <c r="M59" s="13" t="s">
        <v>12</v>
      </c>
      <c r="N59" s="19">
        <v>0</v>
      </c>
      <c r="O59" s="130"/>
      <c r="P59" s="295"/>
      <c r="Q59" s="295"/>
      <c r="R59" s="295"/>
    </row>
    <row r="60" spans="1:18" s="14" customFormat="1" ht="18.75" customHeight="1" x14ac:dyDescent="0.2">
      <c r="A60" s="126">
        <v>8</v>
      </c>
      <c r="B60" s="127">
        <v>60014</v>
      </c>
      <c r="C60" s="136">
        <v>6050</v>
      </c>
      <c r="D60" s="132" t="s">
        <v>52</v>
      </c>
      <c r="E60" s="132"/>
      <c r="F60" s="132"/>
      <c r="G60" s="132" t="s">
        <v>18</v>
      </c>
      <c r="H60" s="139">
        <v>2021</v>
      </c>
      <c r="I60" s="131">
        <f>SUM(J60+N60+L60+K60)</f>
        <v>300000</v>
      </c>
      <c r="J60" s="131">
        <v>0</v>
      </c>
      <c r="K60" s="123">
        <v>0</v>
      </c>
      <c r="L60" s="123">
        <v>0</v>
      </c>
      <c r="M60" s="49" t="s">
        <v>8</v>
      </c>
      <c r="N60" s="21">
        <f>SUM(N61:N64)</f>
        <v>300000</v>
      </c>
      <c r="O60" s="130">
        <v>300000</v>
      </c>
      <c r="P60" s="293"/>
      <c r="Q60" s="293"/>
      <c r="R60" s="293"/>
    </row>
    <row r="61" spans="1:18" s="14" customFormat="1" ht="18.75" customHeight="1" x14ac:dyDescent="0.2">
      <c r="A61" s="126"/>
      <c r="B61" s="128"/>
      <c r="C61" s="137"/>
      <c r="D61" s="132"/>
      <c r="E61" s="132"/>
      <c r="F61" s="132"/>
      <c r="G61" s="132"/>
      <c r="H61" s="139"/>
      <c r="I61" s="131"/>
      <c r="J61" s="131"/>
      <c r="K61" s="124"/>
      <c r="L61" s="124"/>
      <c r="M61" s="49" t="s">
        <v>9</v>
      </c>
      <c r="N61" s="20">
        <v>150000</v>
      </c>
      <c r="O61" s="130"/>
      <c r="P61" s="294"/>
      <c r="Q61" s="294"/>
      <c r="R61" s="294"/>
    </row>
    <row r="62" spans="1:18" s="14" customFormat="1" ht="18.75" customHeight="1" x14ac:dyDescent="0.2">
      <c r="A62" s="126"/>
      <c r="B62" s="128"/>
      <c r="C62" s="137"/>
      <c r="D62" s="132"/>
      <c r="E62" s="132"/>
      <c r="F62" s="132"/>
      <c r="G62" s="132"/>
      <c r="H62" s="133">
        <v>2021</v>
      </c>
      <c r="I62" s="131"/>
      <c r="J62" s="131"/>
      <c r="K62" s="124"/>
      <c r="L62" s="124"/>
      <c r="M62" s="49" t="s">
        <v>10</v>
      </c>
      <c r="N62" s="20">
        <v>150000</v>
      </c>
      <c r="O62" s="130"/>
      <c r="P62" s="294"/>
      <c r="Q62" s="294"/>
      <c r="R62" s="294"/>
    </row>
    <row r="63" spans="1:18" s="14" customFormat="1" ht="18.75" customHeight="1" x14ac:dyDescent="0.2">
      <c r="A63" s="126"/>
      <c r="B63" s="128"/>
      <c r="C63" s="137"/>
      <c r="D63" s="132"/>
      <c r="E63" s="132"/>
      <c r="F63" s="132"/>
      <c r="G63" s="132"/>
      <c r="H63" s="133"/>
      <c r="I63" s="131"/>
      <c r="J63" s="131"/>
      <c r="K63" s="124"/>
      <c r="L63" s="124"/>
      <c r="M63" s="49" t="s">
        <v>11</v>
      </c>
      <c r="N63" s="19">
        <v>0</v>
      </c>
      <c r="O63" s="130"/>
      <c r="P63" s="294"/>
      <c r="Q63" s="294"/>
      <c r="R63" s="294"/>
    </row>
    <row r="64" spans="1:18" s="14" customFormat="1" ht="18.75" customHeight="1" x14ac:dyDescent="0.2">
      <c r="A64" s="126"/>
      <c r="B64" s="129"/>
      <c r="C64" s="138"/>
      <c r="D64" s="132"/>
      <c r="E64" s="132"/>
      <c r="F64" s="132"/>
      <c r="G64" s="132"/>
      <c r="H64" s="133"/>
      <c r="I64" s="131"/>
      <c r="J64" s="131"/>
      <c r="K64" s="125"/>
      <c r="L64" s="125"/>
      <c r="M64" s="49" t="s">
        <v>21</v>
      </c>
      <c r="N64" s="19">
        <v>0</v>
      </c>
      <c r="O64" s="130"/>
      <c r="P64" s="295"/>
      <c r="Q64" s="295"/>
      <c r="R64" s="295"/>
    </row>
    <row r="65" spans="1:18" s="14" customFormat="1" ht="18.75" customHeight="1" x14ac:dyDescent="0.2">
      <c r="A65" s="126">
        <v>9</v>
      </c>
      <c r="B65" s="127">
        <v>60014</v>
      </c>
      <c r="C65" s="136">
        <v>6050</v>
      </c>
      <c r="D65" s="132" t="s">
        <v>19</v>
      </c>
      <c r="E65" s="132"/>
      <c r="F65" s="132"/>
      <c r="G65" s="132" t="s">
        <v>18</v>
      </c>
      <c r="H65" s="139">
        <v>2020</v>
      </c>
      <c r="I65" s="131">
        <f>SUM(J65+N65+L65+K65)</f>
        <v>313948.2</v>
      </c>
      <c r="J65" s="131">
        <v>13948.2</v>
      </c>
      <c r="K65" s="123">
        <v>0</v>
      </c>
      <c r="L65" s="123">
        <v>0</v>
      </c>
      <c r="M65" s="13" t="s">
        <v>8</v>
      </c>
      <c r="N65" s="21">
        <f>SUM(N66:N69)</f>
        <v>300000</v>
      </c>
      <c r="O65" s="130">
        <v>300000</v>
      </c>
      <c r="P65" s="293"/>
      <c r="Q65" s="293"/>
      <c r="R65" s="293"/>
    </row>
    <row r="66" spans="1:18" s="14" customFormat="1" ht="18.75" customHeight="1" x14ac:dyDescent="0.2">
      <c r="A66" s="126"/>
      <c r="B66" s="128"/>
      <c r="C66" s="137"/>
      <c r="D66" s="132"/>
      <c r="E66" s="132"/>
      <c r="F66" s="132"/>
      <c r="G66" s="132"/>
      <c r="H66" s="139"/>
      <c r="I66" s="131"/>
      <c r="J66" s="131"/>
      <c r="K66" s="124"/>
      <c r="L66" s="124"/>
      <c r="M66" s="13" t="s">
        <v>9</v>
      </c>
      <c r="N66" s="20">
        <v>150000</v>
      </c>
      <c r="O66" s="130"/>
      <c r="P66" s="294"/>
      <c r="Q66" s="294"/>
      <c r="R66" s="294"/>
    </row>
    <row r="67" spans="1:18" s="14" customFormat="1" ht="15.75" customHeight="1" x14ac:dyDescent="0.2">
      <c r="A67" s="126"/>
      <c r="B67" s="128"/>
      <c r="C67" s="137"/>
      <c r="D67" s="132"/>
      <c r="E67" s="132"/>
      <c r="F67" s="132"/>
      <c r="G67" s="132"/>
      <c r="H67" s="133">
        <v>2021</v>
      </c>
      <c r="I67" s="131"/>
      <c r="J67" s="131"/>
      <c r="K67" s="124"/>
      <c r="L67" s="124"/>
      <c r="M67" s="13" t="s">
        <v>10</v>
      </c>
      <c r="N67" s="20">
        <v>150000</v>
      </c>
      <c r="O67" s="130"/>
      <c r="P67" s="294"/>
      <c r="Q67" s="294"/>
      <c r="R67" s="294"/>
    </row>
    <row r="68" spans="1:18" s="14" customFormat="1" ht="18.75" customHeight="1" x14ac:dyDescent="0.2">
      <c r="A68" s="126"/>
      <c r="B68" s="128"/>
      <c r="C68" s="137"/>
      <c r="D68" s="132"/>
      <c r="E68" s="132"/>
      <c r="F68" s="132"/>
      <c r="G68" s="132"/>
      <c r="H68" s="133"/>
      <c r="I68" s="131"/>
      <c r="J68" s="131"/>
      <c r="K68" s="124"/>
      <c r="L68" s="124"/>
      <c r="M68" s="13" t="s">
        <v>11</v>
      </c>
      <c r="N68" s="19">
        <v>0</v>
      </c>
      <c r="O68" s="130"/>
      <c r="P68" s="294"/>
      <c r="Q68" s="294"/>
      <c r="R68" s="294"/>
    </row>
    <row r="69" spans="1:18" s="14" customFormat="1" ht="18.75" customHeight="1" x14ac:dyDescent="0.2">
      <c r="A69" s="126"/>
      <c r="B69" s="129"/>
      <c r="C69" s="138"/>
      <c r="D69" s="132"/>
      <c r="E69" s="132"/>
      <c r="F69" s="132"/>
      <c r="G69" s="132"/>
      <c r="H69" s="133"/>
      <c r="I69" s="131"/>
      <c r="J69" s="131"/>
      <c r="K69" s="125"/>
      <c r="L69" s="125"/>
      <c r="M69" s="13" t="s">
        <v>12</v>
      </c>
      <c r="N69" s="19">
        <v>0</v>
      </c>
      <c r="O69" s="130"/>
      <c r="P69" s="295"/>
      <c r="Q69" s="295"/>
      <c r="R69" s="295"/>
    </row>
    <row r="70" spans="1:18" s="14" customFormat="1" ht="18.75" customHeight="1" x14ac:dyDescent="0.2">
      <c r="A70" s="112">
        <v>10</v>
      </c>
      <c r="B70" s="113">
        <v>60014</v>
      </c>
      <c r="C70" s="109">
        <v>6050</v>
      </c>
      <c r="D70" s="116" t="s">
        <v>87</v>
      </c>
      <c r="E70" s="116"/>
      <c r="F70" s="116"/>
      <c r="G70" s="116" t="s">
        <v>18</v>
      </c>
      <c r="H70" s="117">
        <v>2020</v>
      </c>
      <c r="I70" s="121">
        <f>SUM(J70+N70+L70+K70)</f>
        <v>1071686.48</v>
      </c>
      <c r="J70" s="121">
        <v>0</v>
      </c>
      <c r="K70" s="118">
        <v>0</v>
      </c>
      <c r="L70" s="118">
        <v>254300.95</v>
      </c>
      <c r="M70" s="66" t="s">
        <v>8</v>
      </c>
      <c r="N70" s="58">
        <f>SUM(N71:N74)</f>
        <v>817385.52999999991</v>
      </c>
      <c r="O70" s="108">
        <v>1071686.48</v>
      </c>
      <c r="P70" s="296"/>
      <c r="Q70" s="296"/>
      <c r="R70" s="296"/>
    </row>
    <row r="71" spans="1:18" s="14" customFormat="1" ht="18.75" customHeight="1" x14ac:dyDescent="0.2">
      <c r="A71" s="112"/>
      <c r="B71" s="114"/>
      <c r="C71" s="110"/>
      <c r="D71" s="116"/>
      <c r="E71" s="116"/>
      <c r="F71" s="116"/>
      <c r="G71" s="116"/>
      <c r="H71" s="117"/>
      <c r="I71" s="121"/>
      <c r="J71" s="121"/>
      <c r="K71" s="119"/>
      <c r="L71" s="119"/>
      <c r="M71" s="66" t="s">
        <v>9</v>
      </c>
      <c r="N71" s="60">
        <v>281643.96999999997</v>
      </c>
      <c r="O71" s="108"/>
      <c r="P71" s="294"/>
      <c r="Q71" s="294"/>
      <c r="R71" s="294"/>
    </row>
    <row r="72" spans="1:18" s="14" customFormat="1" ht="18.75" customHeight="1" x14ac:dyDescent="0.2">
      <c r="A72" s="112"/>
      <c r="B72" s="114"/>
      <c r="C72" s="110"/>
      <c r="D72" s="116"/>
      <c r="E72" s="116"/>
      <c r="F72" s="116"/>
      <c r="G72" s="116"/>
      <c r="H72" s="122">
        <v>2021</v>
      </c>
      <c r="I72" s="121"/>
      <c r="J72" s="121"/>
      <c r="K72" s="119"/>
      <c r="L72" s="119"/>
      <c r="M72" s="66" t="s">
        <v>10</v>
      </c>
      <c r="N72" s="60">
        <v>281643.96999999997</v>
      </c>
      <c r="O72" s="108"/>
      <c r="P72" s="294"/>
      <c r="Q72" s="294"/>
      <c r="R72" s="294"/>
    </row>
    <row r="73" spans="1:18" s="14" customFormat="1" ht="18.75" customHeight="1" x14ac:dyDescent="0.2">
      <c r="A73" s="112"/>
      <c r="B73" s="114"/>
      <c r="C73" s="110"/>
      <c r="D73" s="116"/>
      <c r="E73" s="116"/>
      <c r="F73" s="116"/>
      <c r="G73" s="116"/>
      <c r="H73" s="122"/>
      <c r="I73" s="121"/>
      <c r="J73" s="121"/>
      <c r="K73" s="119"/>
      <c r="L73" s="119"/>
      <c r="M73" s="66" t="s">
        <v>11</v>
      </c>
      <c r="N73" s="61">
        <v>0</v>
      </c>
      <c r="O73" s="108"/>
      <c r="P73" s="294"/>
      <c r="Q73" s="294"/>
      <c r="R73" s="294"/>
    </row>
    <row r="74" spans="1:18" s="14" customFormat="1" ht="18.75" customHeight="1" x14ac:dyDescent="0.2">
      <c r="A74" s="112"/>
      <c r="B74" s="115"/>
      <c r="C74" s="111"/>
      <c r="D74" s="116"/>
      <c r="E74" s="116"/>
      <c r="F74" s="116"/>
      <c r="G74" s="116"/>
      <c r="H74" s="122"/>
      <c r="I74" s="121"/>
      <c r="J74" s="121"/>
      <c r="K74" s="120"/>
      <c r="L74" s="120"/>
      <c r="M74" s="66" t="s">
        <v>64</v>
      </c>
      <c r="N74" s="61">
        <v>254097.59</v>
      </c>
      <c r="O74" s="108"/>
      <c r="P74" s="295"/>
      <c r="Q74" s="295"/>
      <c r="R74" s="295"/>
    </row>
    <row r="75" spans="1:18" s="14" customFormat="1" ht="18.75" customHeight="1" x14ac:dyDescent="0.2">
      <c r="A75" s="126">
        <v>11</v>
      </c>
      <c r="B75" s="127">
        <v>60014</v>
      </c>
      <c r="C75" s="136">
        <v>6050</v>
      </c>
      <c r="D75" s="132" t="s">
        <v>24</v>
      </c>
      <c r="E75" s="132"/>
      <c r="F75" s="132"/>
      <c r="G75" s="132" t="s">
        <v>18</v>
      </c>
      <c r="H75" s="139">
        <v>2021</v>
      </c>
      <c r="I75" s="131">
        <f>SUM(J75+N75+L75+K75)</f>
        <v>191298.5</v>
      </c>
      <c r="J75" s="131">
        <v>0</v>
      </c>
      <c r="K75" s="123">
        <v>0</v>
      </c>
      <c r="L75" s="123">
        <v>0</v>
      </c>
      <c r="M75" s="13" t="s">
        <v>8</v>
      </c>
      <c r="N75" s="21">
        <f>SUM(N76:N79)</f>
        <v>191298.5</v>
      </c>
      <c r="O75" s="130">
        <v>191298.5</v>
      </c>
      <c r="P75" s="293"/>
      <c r="Q75" s="293"/>
      <c r="R75" s="293"/>
    </row>
    <row r="76" spans="1:18" s="14" customFormat="1" ht="18.75" customHeight="1" x14ac:dyDescent="0.2">
      <c r="A76" s="126"/>
      <c r="B76" s="128"/>
      <c r="C76" s="137"/>
      <c r="D76" s="132"/>
      <c r="E76" s="132"/>
      <c r="F76" s="132"/>
      <c r="G76" s="132"/>
      <c r="H76" s="139"/>
      <c r="I76" s="131"/>
      <c r="J76" s="131"/>
      <c r="K76" s="124"/>
      <c r="L76" s="124"/>
      <c r="M76" s="13" t="s">
        <v>9</v>
      </c>
      <c r="N76" s="20">
        <v>91298.5</v>
      </c>
      <c r="O76" s="130"/>
      <c r="P76" s="294"/>
      <c r="Q76" s="294"/>
      <c r="R76" s="294"/>
    </row>
    <row r="77" spans="1:18" s="14" customFormat="1" ht="18.75" customHeight="1" x14ac:dyDescent="0.2">
      <c r="A77" s="126"/>
      <c r="B77" s="128"/>
      <c r="C77" s="137"/>
      <c r="D77" s="132"/>
      <c r="E77" s="132"/>
      <c r="F77" s="132"/>
      <c r="G77" s="132"/>
      <c r="H77" s="133">
        <v>2021</v>
      </c>
      <c r="I77" s="131"/>
      <c r="J77" s="131"/>
      <c r="K77" s="124"/>
      <c r="L77" s="124"/>
      <c r="M77" s="13" t="s">
        <v>10</v>
      </c>
      <c r="N77" s="20">
        <v>100000</v>
      </c>
      <c r="O77" s="130"/>
      <c r="P77" s="294"/>
      <c r="Q77" s="294"/>
      <c r="R77" s="294"/>
    </row>
    <row r="78" spans="1:18" s="14" customFormat="1" ht="18.75" customHeight="1" x14ac:dyDescent="0.2">
      <c r="A78" s="126"/>
      <c r="B78" s="128"/>
      <c r="C78" s="137"/>
      <c r="D78" s="132"/>
      <c r="E78" s="132"/>
      <c r="F78" s="132"/>
      <c r="G78" s="132"/>
      <c r="H78" s="133"/>
      <c r="I78" s="131"/>
      <c r="J78" s="131"/>
      <c r="K78" s="124"/>
      <c r="L78" s="124"/>
      <c r="M78" s="13" t="s">
        <v>11</v>
      </c>
      <c r="N78" s="19">
        <v>0</v>
      </c>
      <c r="O78" s="130"/>
      <c r="P78" s="294"/>
      <c r="Q78" s="294"/>
      <c r="R78" s="294"/>
    </row>
    <row r="79" spans="1:18" s="14" customFormat="1" ht="18.75" customHeight="1" x14ac:dyDescent="0.2">
      <c r="A79" s="126"/>
      <c r="B79" s="129"/>
      <c r="C79" s="138"/>
      <c r="D79" s="132"/>
      <c r="E79" s="132"/>
      <c r="F79" s="132"/>
      <c r="G79" s="132"/>
      <c r="H79" s="133"/>
      <c r="I79" s="131"/>
      <c r="J79" s="131"/>
      <c r="K79" s="125"/>
      <c r="L79" s="125"/>
      <c r="M79" s="13" t="s">
        <v>12</v>
      </c>
      <c r="N79" s="19">
        <v>0</v>
      </c>
      <c r="O79" s="130"/>
      <c r="P79" s="295"/>
      <c r="Q79" s="295"/>
      <c r="R79" s="295"/>
    </row>
    <row r="80" spans="1:18" s="14" customFormat="1" ht="18.75" customHeight="1" x14ac:dyDescent="0.2">
      <c r="A80" s="126">
        <v>12</v>
      </c>
      <c r="B80" s="127">
        <v>60014</v>
      </c>
      <c r="C80" s="136">
        <v>6050</v>
      </c>
      <c r="D80" s="132" t="s">
        <v>88</v>
      </c>
      <c r="E80" s="132"/>
      <c r="F80" s="132"/>
      <c r="G80" s="132" t="s">
        <v>18</v>
      </c>
      <c r="H80" s="139">
        <v>2021</v>
      </c>
      <c r="I80" s="131">
        <v>88417</v>
      </c>
      <c r="J80" s="131">
        <v>0</v>
      </c>
      <c r="K80" s="123">
        <v>0</v>
      </c>
      <c r="L80" s="123">
        <v>0</v>
      </c>
      <c r="M80" s="13" t="s">
        <v>8</v>
      </c>
      <c r="N80" s="21">
        <f>SUM(N81:N84)</f>
        <v>82267</v>
      </c>
      <c r="O80" s="130">
        <v>82267</v>
      </c>
      <c r="P80" s="293"/>
      <c r="Q80" s="293"/>
      <c r="R80" s="293"/>
    </row>
    <row r="81" spans="1:18" s="14" customFormat="1" ht="18.75" customHeight="1" x14ac:dyDescent="0.2">
      <c r="A81" s="126"/>
      <c r="B81" s="128"/>
      <c r="C81" s="137"/>
      <c r="D81" s="132"/>
      <c r="E81" s="132"/>
      <c r="F81" s="132"/>
      <c r="G81" s="132"/>
      <c r="H81" s="139"/>
      <c r="I81" s="131"/>
      <c r="J81" s="131"/>
      <c r="K81" s="124"/>
      <c r="L81" s="124"/>
      <c r="M81" s="13" t="s">
        <v>9</v>
      </c>
      <c r="N81" s="20">
        <v>38058.5</v>
      </c>
      <c r="O81" s="130"/>
      <c r="P81" s="294"/>
      <c r="Q81" s="294"/>
      <c r="R81" s="294"/>
    </row>
    <row r="82" spans="1:18" s="14" customFormat="1" ht="18.75" customHeight="1" x14ac:dyDescent="0.2">
      <c r="A82" s="126"/>
      <c r="B82" s="128"/>
      <c r="C82" s="137"/>
      <c r="D82" s="132"/>
      <c r="E82" s="132"/>
      <c r="F82" s="132"/>
      <c r="G82" s="132"/>
      <c r="H82" s="133">
        <v>2022</v>
      </c>
      <c r="I82" s="131"/>
      <c r="J82" s="131"/>
      <c r="K82" s="124"/>
      <c r="L82" s="124"/>
      <c r="M82" s="13" t="s">
        <v>10</v>
      </c>
      <c r="N82" s="20">
        <v>44208.5</v>
      </c>
      <c r="O82" s="130"/>
      <c r="P82" s="294"/>
      <c r="Q82" s="294"/>
      <c r="R82" s="294"/>
    </row>
    <row r="83" spans="1:18" s="14" customFormat="1" ht="18.75" customHeight="1" x14ac:dyDescent="0.2">
      <c r="A83" s="126"/>
      <c r="B83" s="128"/>
      <c r="C83" s="137"/>
      <c r="D83" s="132"/>
      <c r="E83" s="132"/>
      <c r="F83" s="132"/>
      <c r="G83" s="132"/>
      <c r="H83" s="133"/>
      <c r="I83" s="131"/>
      <c r="J83" s="131"/>
      <c r="K83" s="124"/>
      <c r="L83" s="124"/>
      <c r="M83" s="13" t="s">
        <v>11</v>
      </c>
      <c r="N83" s="19">
        <v>0</v>
      </c>
      <c r="O83" s="130"/>
      <c r="P83" s="294"/>
      <c r="Q83" s="294"/>
      <c r="R83" s="294"/>
    </row>
    <row r="84" spans="1:18" s="14" customFormat="1" ht="18.75" customHeight="1" x14ac:dyDescent="0.2">
      <c r="A84" s="126"/>
      <c r="B84" s="129"/>
      <c r="C84" s="138"/>
      <c r="D84" s="132"/>
      <c r="E84" s="132"/>
      <c r="F84" s="132"/>
      <c r="G84" s="132"/>
      <c r="H84" s="133"/>
      <c r="I84" s="131"/>
      <c r="J84" s="131"/>
      <c r="K84" s="125"/>
      <c r="L84" s="125"/>
      <c r="M84" s="13" t="s">
        <v>12</v>
      </c>
      <c r="N84" s="19">
        <v>0</v>
      </c>
      <c r="O84" s="130"/>
      <c r="P84" s="295"/>
      <c r="Q84" s="295"/>
      <c r="R84" s="295"/>
    </row>
    <row r="85" spans="1:18" s="14" customFormat="1" ht="18.75" customHeight="1" x14ac:dyDescent="0.2">
      <c r="A85" s="126">
        <v>13</v>
      </c>
      <c r="B85" s="127">
        <v>60014</v>
      </c>
      <c r="C85" s="136">
        <v>6050</v>
      </c>
      <c r="D85" s="132" t="s">
        <v>27</v>
      </c>
      <c r="E85" s="132"/>
      <c r="F85" s="132"/>
      <c r="G85" s="132" t="s">
        <v>18</v>
      </c>
      <c r="H85" s="139">
        <v>2021</v>
      </c>
      <c r="I85" s="131">
        <f>SUM(J85+N85+L85+K85)</f>
        <v>50000</v>
      </c>
      <c r="J85" s="131">
        <v>0</v>
      </c>
      <c r="K85" s="123">
        <v>0</v>
      </c>
      <c r="L85" s="123">
        <v>0</v>
      </c>
      <c r="M85" s="13" t="s">
        <v>8</v>
      </c>
      <c r="N85" s="21">
        <f>SUM(N86:N89)</f>
        <v>50000</v>
      </c>
      <c r="O85" s="130">
        <v>50000</v>
      </c>
      <c r="P85" s="293"/>
      <c r="Q85" s="293"/>
      <c r="R85" s="293"/>
    </row>
    <row r="86" spans="1:18" s="14" customFormat="1" ht="18.75" customHeight="1" x14ac:dyDescent="0.2">
      <c r="A86" s="126"/>
      <c r="B86" s="128"/>
      <c r="C86" s="137"/>
      <c r="D86" s="132"/>
      <c r="E86" s="132"/>
      <c r="F86" s="132"/>
      <c r="G86" s="132"/>
      <c r="H86" s="139"/>
      <c r="I86" s="131"/>
      <c r="J86" s="131"/>
      <c r="K86" s="124"/>
      <c r="L86" s="124"/>
      <c r="M86" s="13" t="s">
        <v>9</v>
      </c>
      <c r="N86" s="20">
        <v>25000</v>
      </c>
      <c r="O86" s="130"/>
      <c r="P86" s="294"/>
      <c r="Q86" s="294"/>
      <c r="R86" s="294"/>
    </row>
    <row r="87" spans="1:18" s="14" customFormat="1" ht="18.75" customHeight="1" x14ac:dyDescent="0.2">
      <c r="A87" s="126"/>
      <c r="B87" s="128"/>
      <c r="C87" s="137"/>
      <c r="D87" s="132"/>
      <c r="E87" s="132"/>
      <c r="F87" s="132"/>
      <c r="G87" s="132"/>
      <c r="H87" s="133">
        <v>2021</v>
      </c>
      <c r="I87" s="131"/>
      <c r="J87" s="131"/>
      <c r="K87" s="124"/>
      <c r="L87" s="124"/>
      <c r="M87" s="13" t="s">
        <v>10</v>
      </c>
      <c r="N87" s="20">
        <v>25000</v>
      </c>
      <c r="O87" s="130"/>
      <c r="P87" s="294"/>
      <c r="Q87" s="294"/>
      <c r="R87" s="294"/>
    </row>
    <row r="88" spans="1:18" s="14" customFormat="1" ht="18.75" customHeight="1" x14ac:dyDescent="0.2">
      <c r="A88" s="126"/>
      <c r="B88" s="128"/>
      <c r="C88" s="137"/>
      <c r="D88" s="132"/>
      <c r="E88" s="132"/>
      <c r="F88" s="132"/>
      <c r="G88" s="132"/>
      <c r="H88" s="133"/>
      <c r="I88" s="131"/>
      <c r="J88" s="131"/>
      <c r="K88" s="124"/>
      <c r="L88" s="124"/>
      <c r="M88" s="13" t="s">
        <v>11</v>
      </c>
      <c r="N88" s="19">
        <v>0</v>
      </c>
      <c r="O88" s="130"/>
      <c r="P88" s="294"/>
      <c r="Q88" s="294"/>
      <c r="R88" s="294"/>
    </row>
    <row r="89" spans="1:18" s="14" customFormat="1" ht="18.75" customHeight="1" x14ac:dyDescent="0.2">
      <c r="A89" s="126"/>
      <c r="B89" s="129"/>
      <c r="C89" s="138"/>
      <c r="D89" s="132"/>
      <c r="E89" s="132"/>
      <c r="F89" s="132"/>
      <c r="G89" s="132"/>
      <c r="H89" s="133"/>
      <c r="I89" s="131"/>
      <c r="J89" s="131"/>
      <c r="K89" s="125"/>
      <c r="L89" s="125"/>
      <c r="M89" s="13" t="s">
        <v>12</v>
      </c>
      <c r="N89" s="19">
        <v>0</v>
      </c>
      <c r="O89" s="130"/>
      <c r="P89" s="295"/>
      <c r="Q89" s="295"/>
      <c r="R89" s="295"/>
    </row>
    <row r="90" spans="1:18" s="14" customFormat="1" ht="18.75" customHeight="1" x14ac:dyDescent="0.2">
      <c r="A90" s="126">
        <v>14</v>
      </c>
      <c r="B90" s="127">
        <v>60014</v>
      </c>
      <c r="C90" s="136">
        <v>6050</v>
      </c>
      <c r="D90" s="132" t="s">
        <v>28</v>
      </c>
      <c r="E90" s="132"/>
      <c r="F90" s="132"/>
      <c r="G90" s="132" t="s">
        <v>18</v>
      </c>
      <c r="H90" s="139">
        <v>2021</v>
      </c>
      <c r="I90" s="131">
        <f>SUM(J90+N90+L90+K90)</f>
        <v>41205</v>
      </c>
      <c r="J90" s="131">
        <v>0</v>
      </c>
      <c r="K90" s="123">
        <v>0</v>
      </c>
      <c r="L90" s="123">
        <v>0</v>
      </c>
      <c r="M90" s="78" t="s">
        <v>8</v>
      </c>
      <c r="N90" s="22">
        <f>SUM(N91:N94)</f>
        <v>41205</v>
      </c>
      <c r="O90" s="130">
        <v>41205</v>
      </c>
      <c r="P90" s="293"/>
      <c r="Q90" s="293"/>
      <c r="R90" s="293"/>
    </row>
    <row r="91" spans="1:18" s="14" customFormat="1" ht="18.75" customHeight="1" x14ac:dyDescent="0.2">
      <c r="A91" s="126"/>
      <c r="B91" s="128"/>
      <c r="C91" s="137"/>
      <c r="D91" s="132"/>
      <c r="E91" s="132"/>
      <c r="F91" s="132"/>
      <c r="G91" s="132"/>
      <c r="H91" s="139"/>
      <c r="I91" s="131"/>
      <c r="J91" s="131"/>
      <c r="K91" s="124"/>
      <c r="L91" s="124"/>
      <c r="M91" s="78" t="s">
        <v>9</v>
      </c>
      <c r="N91" s="20">
        <v>20602.5</v>
      </c>
      <c r="O91" s="130"/>
      <c r="P91" s="294"/>
      <c r="Q91" s="294"/>
      <c r="R91" s="294"/>
    </row>
    <row r="92" spans="1:18" s="14" customFormat="1" ht="18.75" customHeight="1" x14ac:dyDescent="0.2">
      <c r="A92" s="126"/>
      <c r="B92" s="128"/>
      <c r="C92" s="137"/>
      <c r="D92" s="132"/>
      <c r="E92" s="132"/>
      <c r="F92" s="132"/>
      <c r="G92" s="132"/>
      <c r="H92" s="133">
        <v>2021</v>
      </c>
      <c r="I92" s="131"/>
      <c r="J92" s="131"/>
      <c r="K92" s="124"/>
      <c r="L92" s="124"/>
      <c r="M92" s="78" t="s">
        <v>10</v>
      </c>
      <c r="N92" s="20">
        <v>20602.5</v>
      </c>
      <c r="O92" s="130"/>
      <c r="P92" s="294"/>
      <c r="Q92" s="294"/>
      <c r="R92" s="294"/>
    </row>
    <row r="93" spans="1:18" s="14" customFormat="1" ht="18.75" customHeight="1" x14ac:dyDescent="0.2">
      <c r="A93" s="126"/>
      <c r="B93" s="128"/>
      <c r="C93" s="137"/>
      <c r="D93" s="132"/>
      <c r="E93" s="132"/>
      <c r="F93" s="132"/>
      <c r="G93" s="132"/>
      <c r="H93" s="133"/>
      <c r="I93" s="131"/>
      <c r="J93" s="131"/>
      <c r="K93" s="124"/>
      <c r="L93" s="124"/>
      <c r="M93" s="78" t="s">
        <v>11</v>
      </c>
      <c r="N93" s="19">
        <v>0</v>
      </c>
      <c r="O93" s="130"/>
      <c r="P93" s="294"/>
      <c r="Q93" s="294"/>
      <c r="R93" s="294"/>
    </row>
    <row r="94" spans="1:18" s="14" customFormat="1" ht="18.75" customHeight="1" x14ac:dyDescent="0.2">
      <c r="A94" s="126"/>
      <c r="B94" s="129"/>
      <c r="C94" s="138"/>
      <c r="D94" s="132"/>
      <c r="E94" s="132"/>
      <c r="F94" s="132"/>
      <c r="G94" s="132"/>
      <c r="H94" s="133"/>
      <c r="I94" s="131"/>
      <c r="J94" s="131"/>
      <c r="K94" s="125"/>
      <c r="L94" s="125"/>
      <c r="M94" s="78" t="s">
        <v>12</v>
      </c>
      <c r="N94" s="19">
        <v>0</v>
      </c>
      <c r="O94" s="130"/>
      <c r="P94" s="295"/>
      <c r="Q94" s="295"/>
      <c r="R94" s="295"/>
    </row>
    <row r="95" spans="1:18" s="14" customFormat="1" ht="18.75" customHeight="1" x14ac:dyDescent="0.2">
      <c r="A95" s="126">
        <v>15</v>
      </c>
      <c r="B95" s="127">
        <v>60014</v>
      </c>
      <c r="C95" s="136">
        <v>6050</v>
      </c>
      <c r="D95" s="132" t="s">
        <v>35</v>
      </c>
      <c r="E95" s="132"/>
      <c r="F95" s="132"/>
      <c r="G95" s="132" t="s">
        <v>18</v>
      </c>
      <c r="H95" s="139">
        <v>2017</v>
      </c>
      <c r="I95" s="131">
        <f>SUM(J95+N95+L95+K95)</f>
        <v>12915</v>
      </c>
      <c r="J95" s="131">
        <v>0</v>
      </c>
      <c r="K95" s="123">
        <v>0</v>
      </c>
      <c r="L95" s="123">
        <v>0</v>
      </c>
      <c r="M95" s="13" t="s">
        <v>8</v>
      </c>
      <c r="N95" s="21">
        <f>SUM(N96:N99)</f>
        <v>12915</v>
      </c>
      <c r="O95" s="130">
        <f>N95</f>
        <v>12915</v>
      </c>
      <c r="P95" s="293"/>
      <c r="Q95" s="293"/>
      <c r="R95" s="293"/>
    </row>
    <row r="96" spans="1:18" s="14" customFormat="1" ht="18.75" customHeight="1" x14ac:dyDescent="0.2">
      <c r="A96" s="126"/>
      <c r="B96" s="128"/>
      <c r="C96" s="137"/>
      <c r="D96" s="132"/>
      <c r="E96" s="132"/>
      <c r="F96" s="132"/>
      <c r="G96" s="132"/>
      <c r="H96" s="139"/>
      <c r="I96" s="131"/>
      <c r="J96" s="131"/>
      <c r="K96" s="124"/>
      <c r="L96" s="124"/>
      <c r="M96" s="13" t="s">
        <v>9</v>
      </c>
      <c r="N96" s="20">
        <v>12915</v>
      </c>
      <c r="O96" s="130"/>
      <c r="P96" s="294"/>
      <c r="Q96" s="294"/>
      <c r="R96" s="294"/>
    </row>
    <row r="97" spans="1:18" s="14" customFormat="1" ht="18.75" customHeight="1" x14ac:dyDescent="0.2">
      <c r="A97" s="126"/>
      <c r="B97" s="128"/>
      <c r="C97" s="137"/>
      <c r="D97" s="132"/>
      <c r="E97" s="132"/>
      <c r="F97" s="132"/>
      <c r="G97" s="132"/>
      <c r="H97" s="133">
        <v>2021</v>
      </c>
      <c r="I97" s="131"/>
      <c r="J97" s="131"/>
      <c r="K97" s="124"/>
      <c r="L97" s="124"/>
      <c r="M97" s="13" t="s">
        <v>10</v>
      </c>
      <c r="N97" s="20">
        <v>0</v>
      </c>
      <c r="O97" s="130"/>
      <c r="P97" s="294"/>
      <c r="Q97" s="294"/>
      <c r="R97" s="294"/>
    </row>
    <row r="98" spans="1:18" s="14" customFormat="1" ht="18.75" customHeight="1" x14ac:dyDescent="0.2">
      <c r="A98" s="126"/>
      <c r="B98" s="128"/>
      <c r="C98" s="137"/>
      <c r="D98" s="132"/>
      <c r="E98" s="132"/>
      <c r="F98" s="132"/>
      <c r="G98" s="132"/>
      <c r="H98" s="133"/>
      <c r="I98" s="131"/>
      <c r="J98" s="131"/>
      <c r="K98" s="124"/>
      <c r="L98" s="124"/>
      <c r="M98" s="13" t="s">
        <v>11</v>
      </c>
      <c r="N98" s="19">
        <v>0</v>
      </c>
      <c r="O98" s="130"/>
      <c r="P98" s="294"/>
      <c r="Q98" s="294"/>
      <c r="R98" s="294"/>
    </row>
    <row r="99" spans="1:18" s="14" customFormat="1" ht="18.75" customHeight="1" x14ac:dyDescent="0.2">
      <c r="A99" s="126"/>
      <c r="B99" s="129"/>
      <c r="C99" s="138"/>
      <c r="D99" s="132"/>
      <c r="E99" s="132"/>
      <c r="F99" s="132"/>
      <c r="G99" s="132"/>
      <c r="H99" s="133"/>
      <c r="I99" s="131"/>
      <c r="J99" s="131"/>
      <c r="K99" s="125"/>
      <c r="L99" s="125"/>
      <c r="M99" s="13" t="s">
        <v>12</v>
      </c>
      <c r="N99" s="19">
        <v>0</v>
      </c>
      <c r="O99" s="130"/>
      <c r="P99" s="295"/>
      <c r="Q99" s="295"/>
      <c r="R99" s="295"/>
    </row>
    <row r="100" spans="1:18" s="14" customFormat="1" ht="18.75" customHeight="1" x14ac:dyDescent="0.2">
      <c r="A100" s="112">
        <v>16</v>
      </c>
      <c r="B100" s="113">
        <v>60014</v>
      </c>
      <c r="C100" s="109">
        <v>6050</v>
      </c>
      <c r="D100" s="116" t="s">
        <v>89</v>
      </c>
      <c r="E100" s="116"/>
      <c r="F100" s="116"/>
      <c r="G100" s="116" t="s">
        <v>18</v>
      </c>
      <c r="H100" s="117">
        <v>2020</v>
      </c>
      <c r="I100" s="121">
        <f>SUM(J100+N100+L100+K100)</f>
        <v>1798525.54</v>
      </c>
      <c r="J100" s="121">
        <v>0</v>
      </c>
      <c r="K100" s="118">
        <v>0</v>
      </c>
      <c r="L100" s="118">
        <v>0.01</v>
      </c>
      <c r="M100" s="66" t="s">
        <v>8</v>
      </c>
      <c r="N100" s="58">
        <f>SUM(N101:N104)</f>
        <v>1798525.53</v>
      </c>
      <c r="O100" s="108">
        <v>1798525.54</v>
      </c>
      <c r="P100" s="296"/>
      <c r="Q100" s="296"/>
      <c r="R100" s="296"/>
    </row>
    <row r="101" spans="1:18" s="14" customFormat="1" ht="18.75" customHeight="1" x14ac:dyDescent="0.2">
      <c r="A101" s="112"/>
      <c r="B101" s="114"/>
      <c r="C101" s="110"/>
      <c r="D101" s="116"/>
      <c r="E101" s="116"/>
      <c r="F101" s="116"/>
      <c r="G101" s="116"/>
      <c r="H101" s="117"/>
      <c r="I101" s="121"/>
      <c r="J101" s="121"/>
      <c r="K101" s="119"/>
      <c r="L101" s="119"/>
      <c r="M101" s="66" t="s">
        <v>9</v>
      </c>
      <c r="N101" s="60">
        <v>205000</v>
      </c>
      <c r="O101" s="108"/>
      <c r="P101" s="294"/>
      <c r="Q101" s="294"/>
      <c r="R101" s="294"/>
    </row>
    <row r="102" spans="1:18" s="14" customFormat="1" ht="18.75" customHeight="1" x14ac:dyDescent="0.2">
      <c r="A102" s="112"/>
      <c r="B102" s="114"/>
      <c r="C102" s="110"/>
      <c r="D102" s="116"/>
      <c r="E102" s="116"/>
      <c r="F102" s="116"/>
      <c r="G102" s="116"/>
      <c r="H102" s="122">
        <v>2021</v>
      </c>
      <c r="I102" s="121"/>
      <c r="J102" s="121"/>
      <c r="K102" s="119"/>
      <c r="L102" s="119"/>
      <c r="M102" s="66" t="s">
        <v>10</v>
      </c>
      <c r="N102" s="60">
        <v>1100000</v>
      </c>
      <c r="O102" s="108"/>
      <c r="P102" s="294"/>
      <c r="Q102" s="294"/>
      <c r="R102" s="294"/>
    </row>
    <row r="103" spans="1:18" s="14" customFormat="1" ht="18.75" customHeight="1" x14ac:dyDescent="0.2">
      <c r="A103" s="112"/>
      <c r="B103" s="114"/>
      <c r="C103" s="110"/>
      <c r="D103" s="116"/>
      <c r="E103" s="116"/>
      <c r="F103" s="116"/>
      <c r="G103" s="116"/>
      <c r="H103" s="122"/>
      <c r="I103" s="121"/>
      <c r="J103" s="121"/>
      <c r="K103" s="119"/>
      <c r="L103" s="119"/>
      <c r="M103" s="66" t="s">
        <v>11</v>
      </c>
      <c r="N103" s="61">
        <v>0</v>
      </c>
      <c r="O103" s="108"/>
      <c r="P103" s="294"/>
      <c r="Q103" s="294"/>
      <c r="R103" s="294"/>
    </row>
    <row r="104" spans="1:18" s="14" customFormat="1" ht="18.75" customHeight="1" x14ac:dyDescent="0.2">
      <c r="A104" s="112"/>
      <c r="B104" s="115"/>
      <c r="C104" s="111"/>
      <c r="D104" s="116"/>
      <c r="E104" s="116"/>
      <c r="F104" s="116"/>
      <c r="G104" s="116"/>
      <c r="H104" s="122"/>
      <c r="I104" s="121"/>
      <c r="J104" s="121"/>
      <c r="K104" s="120"/>
      <c r="L104" s="120"/>
      <c r="M104" s="66" t="s">
        <v>64</v>
      </c>
      <c r="N104" s="61">
        <v>493525.53</v>
      </c>
      <c r="O104" s="108"/>
      <c r="P104" s="295"/>
      <c r="Q104" s="295"/>
      <c r="R104" s="295"/>
    </row>
    <row r="105" spans="1:18" s="14" customFormat="1" ht="18.75" customHeight="1" x14ac:dyDescent="0.2">
      <c r="A105" s="126">
        <v>17</v>
      </c>
      <c r="B105" s="127">
        <v>60014</v>
      </c>
      <c r="C105" s="136">
        <v>6050</v>
      </c>
      <c r="D105" s="132" t="s">
        <v>23</v>
      </c>
      <c r="E105" s="132"/>
      <c r="F105" s="132"/>
      <c r="G105" s="132" t="s">
        <v>18</v>
      </c>
      <c r="H105" s="139">
        <v>2021</v>
      </c>
      <c r="I105" s="131">
        <f>SUM(J105+N105+L105+K105)</f>
        <v>45480</v>
      </c>
      <c r="J105" s="131">
        <v>0</v>
      </c>
      <c r="K105" s="123">
        <v>0</v>
      </c>
      <c r="L105" s="123">
        <v>0</v>
      </c>
      <c r="M105" s="78" t="s">
        <v>8</v>
      </c>
      <c r="N105" s="22">
        <f>SUM(N106:N109)</f>
        <v>45480</v>
      </c>
      <c r="O105" s="130">
        <v>45480</v>
      </c>
      <c r="P105" s="293"/>
      <c r="Q105" s="293"/>
      <c r="R105" s="293"/>
    </row>
    <row r="106" spans="1:18" s="14" customFormat="1" ht="18.75" customHeight="1" x14ac:dyDescent="0.2">
      <c r="A106" s="126"/>
      <c r="B106" s="128"/>
      <c r="C106" s="137"/>
      <c r="D106" s="132"/>
      <c r="E106" s="132"/>
      <c r="F106" s="132"/>
      <c r="G106" s="132"/>
      <c r="H106" s="139"/>
      <c r="I106" s="131"/>
      <c r="J106" s="131"/>
      <c r="K106" s="124"/>
      <c r="L106" s="124"/>
      <c r="M106" s="78" t="s">
        <v>9</v>
      </c>
      <c r="N106" s="20">
        <v>20480</v>
      </c>
      <c r="O106" s="130"/>
      <c r="P106" s="294"/>
      <c r="Q106" s="294"/>
      <c r="R106" s="294"/>
    </row>
    <row r="107" spans="1:18" s="14" customFormat="1" ht="18.75" customHeight="1" x14ac:dyDescent="0.2">
      <c r="A107" s="126"/>
      <c r="B107" s="128"/>
      <c r="C107" s="137"/>
      <c r="D107" s="132"/>
      <c r="E107" s="132"/>
      <c r="F107" s="132"/>
      <c r="G107" s="132"/>
      <c r="H107" s="133">
        <v>2021</v>
      </c>
      <c r="I107" s="131"/>
      <c r="J107" s="131"/>
      <c r="K107" s="124"/>
      <c r="L107" s="124"/>
      <c r="M107" s="78" t="s">
        <v>10</v>
      </c>
      <c r="N107" s="20">
        <v>25000</v>
      </c>
      <c r="O107" s="130"/>
      <c r="P107" s="294"/>
      <c r="Q107" s="294"/>
      <c r="R107" s="294"/>
    </row>
    <row r="108" spans="1:18" s="14" customFormat="1" ht="18.75" customHeight="1" x14ac:dyDescent="0.2">
      <c r="A108" s="126"/>
      <c r="B108" s="128"/>
      <c r="C108" s="137"/>
      <c r="D108" s="132"/>
      <c r="E108" s="132"/>
      <c r="F108" s="132"/>
      <c r="G108" s="132"/>
      <c r="H108" s="133"/>
      <c r="I108" s="131"/>
      <c r="J108" s="131"/>
      <c r="K108" s="124"/>
      <c r="L108" s="124"/>
      <c r="M108" s="78" t="s">
        <v>11</v>
      </c>
      <c r="N108" s="19">
        <v>0</v>
      </c>
      <c r="O108" s="130"/>
      <c r="P108" s="294"/>
      <c r="Q108" s="294"/>
      <c r="R108" s="294"/>
    </row>
    <row r="109" spans="1:18" s="14" customFormat="1" ht="18.75" customHeight="1" x14ac:dyDescent="0.2">
      <c r="A109" s="126"/>
      <c r="B109" s="129"/>
      <c r="C109" s="138"/>
      <c r="D109" s="132"/>
      <c r="E109" s="132"/>
      <c r="F109" s="132"/>
      <c r="G109" s="132"/>
      <c r="H109" s="133"/>
      <c r="I109" s="131"/>
      <c r="J109" s="131"/>
      <c r="K109" s="125"/>
      <c r="L109" s="125"/>
      <c r="M109" s="78" t="s">
        <v>12</v>
      </c>
      <c r="N109" s="19">
        <v>0</v>
      </c>
      <c r="O109" s="130"/>
      <c r="P109" s="295"/>
      <c r="Q109" s="295"/>
      <c r="R109" s="295"/>
    </row>
    <row r="110" spans="1:18" s="14" customFormat="1" ht="18.75" customHeight="1" x14ac:dyDescent="0.2">
      <c r="A110" s="126">
        <v>18</v>
      </c>
      <c r="B110" s="127">
        <v>60014</v>
      </c>
      <c r="C110" s="136">
        <v>6050</v>
      </c>
      <c r="D110" s="132" t="s">
        <v>90</v>
      </c>
      <c r="E110" s="132"/>
      <c r="F110" s="132"/>
      <c r="G110" s="132" t="s">
        <v>18</v>
      </c>
      <c r="H110" s="139">
        <v>2021</v>
      </c>
      <c r="I110" s="131">
        <f>SUM(J110+N110+L110+K110)</f>
        <v>0</v>
      </c>
      <c r="J110" s="131">
        <v>0</v>
      </c>
      <c r="K110" s="123">
        <v>0</v>
      </c>
      <c r="L110" s="123">
        <v>0</v>
      </c>
      <c r="M110" s="51" t="s">
        <v>8</v>
      </c>
      <c r="N110" s="21">
        <f>SUM(N111:N114)</f>
        <v>0</v>
      </c>
      <c r="O110" s="130">
        <v>0</v>
      </c>
      <c r="P110" s="293"/>
      <c r="Q110" s="293"/>
      <c r="R110" s="293"/>
    </row>
    <row r="111" spans="1:18" s="14" customFormat="1" ht="18.75" customHeight="1" x14ac:dyDescent="0.2">
      <c r="A111" s="126"/>
      <c r="B111" s="128"/>
      <c r="C111" s="137"/>
      <c r="D111" s="132"/>
      <c r="E111" s="132"/>
      <c r="F111" s="132"/>
      <c r="G111" s="132"/>
      <c r="H111" s="139"/>
      <c r="I111" s="131"/>
      <c r="J111" s="131"/>
      <c r="K111" s="124"/>
      <c r="L111" s="124"/>
      <c r="M111" s="51" t="s">
        <v>9</v>
      </c>
      <c r="N111" s="20">
        <v>0</v>
      </c>
      <c r="O111" s="130"/>
      <c r="P111" s="294"/>
      <c r="Q111" s="294"/>
      <c r="R111" s="294"/>
    </row>
    <row r="112" spans="1:18" s="14" customFormat="1" ht="18.75" customHeight="1" x14ac:dyDescent="0.2">
      <c r="A112" s="126"/>
      <c r="B112" s="128"/>
      <c r="C112" s="137"/>
      <c r="D112" s="132"/>
      <c r="E112" s="132"/>
      <c r="F112" s="132"/>
      <c r="G112" s="132"/>
      <c r="H112" s="133">
        <v>2021</v>
      </c>
      <c r="I112" s="131"/>
      <c r="J112" s="131"/>
      <c r="K112" s="124"/>
      <c r="L112" s="124"/>
      <c r="M112" s="51" t="s">
        <v>10</v>
      </c>
      <c r="N112" s="20">
        <v>0</v>
      </c>
      <c r="O112" s="130"/>
      <c r="P112" s="294"/>
      <c r="Q112" s="294"/>
      <c r="R112" s="294"/>
    </row>
    <row r="113" spans="1:18" s="14" customFormat="1" ht="18.75" customHeight="1" x14ac:dyDescent="0.2">
      <c r="A113" s="126"/>
      <c r="B113" s="128"/>
      <c r="C113" s="137"/>
      <c r="D113" s="132"/>
      <c r="E113" s="132"/>
      <c r="F113" s="132"/>
      <c r="G113" s="132"/>
      <c r="H113" s="133"/>
      <c r="I113" s="131"/>
      <c r="J113" s="131"/>
      <c r="K113" s="124"/>
      <c r="L113" s="124"/>
      <c r="M113" s="51" t="s">
        <v>11</v>
      </c>
      <c r="N113" s="19">
        <v>0</v>
      </c>
      <c r="O113" s="130"/>
      <c r="P113" s="294"/>
      <c r="Q113" s="294"/>
      <c r="R113" s="294"/>
    </row>
    <row r="114" spans="1:18" s="14" customFormat="1" ht="18.75" customHeight="1" x14ac:dyDescent="0.2">
      <c r="A114" s="126"/>
      <c r="B114" s="129"/>
      <c r="C114" s="138"/>
      <c r="D114" s="132"/>
      <c r="E114" s="132"/>
      <c r="F114" s="132"/>
      <c r="G114" s="132"/>
      <c r="H114" s="133"/>
      <c r="I114" s="131"/>
      <c r="J114" s="131"/>
      <c r="K114" s="125"/>
      <c r="L114" s="125"/>
      <c r="M114" s="51" t="s">
        <v>12</v>
      </c>
      <c r="N114" s="19">
        <v>0</v>
      </c>
      <c r="O114" s="130"/>
      <c r="P114" s="295"/>
      <c r="Q114" s="295"/>
      <c r="R114" s="295"/>
    </row>
    <row r="115" spans="1:18" s="14" customFormat="1" ht="18.75" customHeight="1" x14ac:dyDescent="0.2">
      <c r="A115" s="112">
        <v>19</v>
      </c>
      <c r="B115" s="113">
        <v>60014</v>
      </c>
      <c r="C115" s="109">
        <v>6050</v>
      </c>
      <c r="D115" s="116" t="s">
        <v>91</v>
      </c>
      <c r="E115" s="116"/>
      <c r="F115" s="116"/>
      <c r="G115" s="116" t="s">
        <v>18</v>
      </c>
      <c r="H115" s="117">
        <v>2020</v>
      </c>
      <c r="I115" s="121">
        <f>SUM(J115+N115+L115+K115)</f>
        <v>1623068.43</v>
      </c>
      <c r="J115" s="121">
        <v>0</v>
      </c>
      <c r="K115" s="118">
        <v>60000</v>
      </c>
      <c r="L115" s="118">
        <v>415373.46</v>
      </c>
      <c r="M115" s="66" t="s">
        <v>8</v>
      </c>
      <c r="N115" s="58">
        <f>SUM(N116:N119)</f>
        <v>1147694.97</v>
      </c>
      <c r="O115" s="108">
        <v>1623068.43</v>
      </c>
      <c r="P115" s="296"/>
      <c r="Q115" s="296"/>
      <c r="R115" s="296"/>
    </row>
    <row r="116" spans="1:18" s="14" customFormat="1" ht="18.75" customHeight="1" x14ac:dyDescent="0.2">
      <c r="A116" s="112"/>
      <c r="B116" s="114"/>
      <c r="C116" s="110"/>
      <c r="D116" s="116"/>
      <c r="E116" s="116"/>
      <c r="F116" s="116"/>
      <c r="G116" s="116"/>
      <c r="H116" s="117"/>
      <c r="I116" s="121"/>
      <c r="J116" s="121"/>
      <c r="K116" s="119"/>
      <c r="L116" s="119"/>
      <c r="M116" s="66" t="s">
        <v>9</v>
      </c>
      <c r="N116" s="60">
        <v>358634.61</v>
      </c>
      <c r="O116" s="108"/>
      <c r="P116" s="294"/>
      <c r="Q116" s="294"/>
      <c r="R116" s="294"/>
    </row>
    <row r="117" spans="1:18" s="14" customFormat="1" ht="18.75" customHeight="1" x14ac:dyDescent="0.2">
      <c r="A117" s="112"/>
      <c r="B117" s="114"/>
      <c r="C117" s="110"/>
      <c r="D117" s="116"/>
      <c r="E117" s="116"/>
      <c r="F117" s="116"/>
      <c r="G117" s="116"/>
      <c r="H117" s="122">
        <v>2021</v>
      </c>
      <c r="I117" s="121"/>
      <c r="J117" s="121"/>
      <c r="K117" s="119"/>
      <c r="L117" s="119"/>
      <c r="M117" s="66" t="s">
        <v>10</v>
      </c>
      <c r="N117" s="60">
        <v>418634.61</v>
      </c>
      <c r="O117" s="108"/>
      <c r="P117" s="294"/>
      <c r="Q117" s="294"/>
      <c r="R117" s="294"/>
    </row>
    <row r="118" spans="1:18" s="14" customFormat="1" ht="18.75" customHeight="1" x14ac:dyDescent="0.2">
      <c r="A118" s="112"/>
      <c r="B118" s="114"/>
      <c r="C118" s="110"/>
      <c r="D118" s="116"/>
      <c r="E118" s="116"/>
      <c r="F118" s="116"/>
      <c r="G118" s="116"/>
      <c r="H118" s="122"/>
      <c r="I118" s="121"/>
      <c r="J118" s="121"/>
      <c r="K118" s="119"/>
      <c r="L118" s="119"/>
      <c r="M118" s="66" t="s">
        <v>57</v>
      </c>
      <c r="N118" s="61">
        <v>0</v>
      </c>
      <c r="O118" s="108"/>
      <c r="P118" s="294"/>
      <c r="Q118" s="294"/>
      <c r="R118" s="294"/>
    </row>
    <row r="119" spans="1:18" s="14" customFormat="1" ht="18.75" customHeight="1" x14ac:dyDescent="0.2">
      <c r="A119" s="112"/>
      <c r="B119" s="115"/>
      <c r="C119" s="111"/>
      <c r="D119" s="116"/>
      <c r="E119" s="116"/>
      <c r="F119" s="116"/>
      <c r="G119" s="116"/>
      <c r="H119" s="122"/>
      <c r="I119" s="121"/>
      <c r="J119" s="121"/>
      <c r="K119" s="120"/>
      <c r="L119" s="120"/>
      <c r="M119" s="66" t="s">
        <v>64</v>
      </c>
      <c r="N119" s="61">
        <v>370425.75</v>
      </c>
      <c r="O119" s="108"/>
      <c r="P119" s="295"/>
      <c r="Q119" s="295"/>
      <c r="R119" s="295"/>
    </row>
    <row r="120" spans="1:18" s="14" customFormat="1" ht="18.75" customHeight="1" x14ac:dyDescent="0.2">
      <c r="A120" s="112">
        <v>20</v>
      </c>
      <c r="B120" s="113">
        <v>60014</v>
      </c>
      <c r="C120" s="109">
        <v>6050</v>
      </c>
      <c r="D120" s="116" t="s">
        <v>92</v>
      </c>
      <c r="E120" s="116"/>
      <c r="F120" s="116"/>
      <c r="G120" s="116" t="s">
        <v>18</v>
      </c>
      <c r="H120" s="117">
        <v>2020</v>
      </c>
      <c r="I120" s="121">
        <f>SUM(J120+N120+L120+K120)</f>
        <v>2334547.0099999998</v>
      </c>
      <c r="J120" s="121">
        <v>0</v>
      </c>
      <c r="K120" s="118">
        <v>0</v>
      </c>
      <c r="L120" s="118">
        <v>489067.11</v>
      </c>
      <c r="M120" s="66" t="s">
        <v>8</v>
      </c>
      <c r="N120" s="58">
        <f>SUM(N121:N124)</f>
        <v>1845479.9</v>
      </c>
      <c r="O120" s="108">
        <v>2334547.0099999998</v>
      </c>
      <c r="P120" s="296"/>
      <c r="Q120" s="296"/>
      <c r="R120" s="296"/>
    </row>
    <row r="121" spans="1:18" s="14" customFormat="1" ht="18.75" customHeight="1" x14ac:dyDescent="0.2">
      <c r="A121" s="112"/>
      <c r="B121" s="114"/>
      <c r="C121" s="110"/>
      <c r="D121" s="116"/>
      <c r="E121" s="116"/>
      <c r="F121" s="116"/>
      <c r="G121" s="116"/>
      <c r="H121" s="117"/>
      <c r="I121" s="121"/>
      <c r="J121" s="121"/>
      <c r="K121" s="119"/>
      <c r="L121" s="119"/>
      <c r="M121" s="66" t="s">
        <v>9</v>
      </c>
      <c r="N121" s="60">
        <v>678206.39</v>
      </c>
      <c r="O121" s="108"/>
      <c r="P121" s="294"/>
      <c r="Q121" s="294"/>
      <c r="R121" s="294"/>
    </row>
    <row r="122" spans="1:18" s="14" customFormat="1" ht="18.75" customHeight="1" x14ac:dyDescent="0.2">
      <c r="A122" s="112"/>
      <c r="B122" s="114"/>
      <c r="C122" s="110"/>
      <c r="D122" s="116"/>
      <c r="E122" s="116"/>
      <c r="F122" s="116"/>
      <c r="G122" s="116"/>
      <c r="H122" s="122">
        <v>2021</v>
      </c>
      <c r="I122" s="121"/>
      <c r="J122" s="121"/>
      <c r="K122" s="119"/>
      <c r="L122" s="119"/>
      <c r="M122" s="66" t="s">
        <v>10</v>
      </c>
      <c r="N122" s="60">
        <v>678206.39</v>
      </c>
      <c r="O122" s="108"/>
      <c r="P122" s="294"/>
      <c r="Q122" s="294"/>
      <c r="R122" s="294"/>
    </row>
    <row r="123" spans="1:18" s="14" customFormat="1" ht="18.75" customHeight="1" x14ac:dyDescent="0.2">
      <c r="A123" s="112"/>
      <c r="B123" s="114"/>
      <c r="C123" s="110"/>
      <c r="D123" s="116"/>
      <c r="E123" s="116"/>
      <c r="F123" s="116"/>
      <c r="G123" s="116"/>
      <c r="H123" s="122"/>
      <c r="I123" s="121"/>
      <c r="J123" s="121"/>
      <c r="K123" s="119"/>
      <c r="L123" s="119"/>
      <c r="M123" s="66" t="s">
        <v>11</v>
      </c>
      <c r="N123" s="61">
        <v>0</v>
      </c>
      <c r="O123" s="108"/>
      <c r="P123" s="294"/>
      <c r="Q123" s="294"/>
      <c r="R123" s="294"/>
    </row>
    <row r="124" spans="1:18" s="14" customFormat="1" ht="18.75" customHeight="1" x14ac:dyDescent="0.2">
      <c r="A124" s="112"/>
      <c r="B124" s="115"/>
      <c r="C124" s="111"/>
      <c r="D124" s="116"/>
      <c r="E124" s="116"/>
      <c r="F124" s="116"/>
      <c r="G124" s="116"/>
      <c r="H124" s="122"/>
      <c r="I124" s="121"/>
      <c r="J124" s="121"/>
      <c r="K124" s="120"/>
      <c r="L124" s="120"/>
      <c r="M124" s="66" t="s">
        <v>64</v>
      </c>
      <c r="N124" s="61">
        <v>489067.12</v>
      </c>
      <c r="O124" s="108"/>
      <c r="P124" s="295"/>
      <c r="Q124" s="295"/>
      <c r="R124" s="295"/>
    </row>
    <row r="125" spans="1:18" s="14" customFormat="1" ht="18.75" customHeight="1" x14ac:dyDescent="0.2">
      <c r="A125" s="112">
        <v>21</v>
      </c>
      <c r="B125" s="113">
        <v>60014</v>
      </c>
      <c r="C125" s="109">
        <v>6050</v>
      </c>
      <c r="D125" s="116" t="s">
        <v>93</v>
      </c>
      <c r="E125" s="116"/>
      <c r="F125" s="116"/>
      <c r="G125" s="116" t="s">
        <v>18</v>
      </c>
      <c r="H125" s="117">
        <v>2021</v>
      </c>
      <c r="I125" s="121">
        <f>SUM(J125+N125+L125+K125)</f>
        <v>99000</v>
      </c>
      <c r="J125" s="121">
        <v>0</v>
      </c>
      <c r="K125" s="118">
        <v>0</v>
      </c>
      <c r="L125" s="118">
        <v>0</v>
      </c>
      <c r="M125" s="66" t="s">
        <v>8</v>
      </c>
      <c r="N125" s="58">
        <f>SUM(N126:N129)</f>
        <v>99000</v>
      </c>
      <c r="O125" s="108">
        <v>99000</v>
      </c>
      <c r="P125" s="296"/>
      <c r="Q125" s="296"/>
      <c r="R125" s="296"/>
    </row>
    <row r="126" spans="1:18" s="14" customFormat="1" ht="18.75" customHeight="1" x14ac:dyDescent="0.2">
      <c r="A126" s="112"/>
      <c r="B126" s="114"/>
      <c r="C126" s="110"/>
      <c r="D126" s="116"/>
      <c r="E126" s="116"/>
      <c r="F126" s="116"/>
      <c r="G126" s="116"/>
      <c r="H126" s="117"/>
      <c r="I126" s="121"/>
      <c r="J126" s="121"/>
      <c r="K126" s="119"/>
      <c r="L126" s="119"/>
      <c r="M126" s="66" t="s">
        <v>9</v>
      </c>
      <c r="N126" s="60">
        <v>49500</v>
      </c>
      <c r="O126" s="108"/>
      <c r="P126" s="294"/>
      <c r="Q126" s="294"/>
      <c r="R126" s="294"/>
    </row>
    <row r="127" spans="1:18" s="14" customFormat="1" ht="18.75" customHeight="1" x14ac:dyDescent="0.2">
      <c r="A127" s="112"/>
      <c r="B127" s="114"/>
      <c r="C127" s="110"/>
      <c r="D127" s="116"/>
      <c r="E127" s="116"/>
      <c r="F127" s="116"/>
      <c r="G127" s="116"/>
      <c r="H127" s="122">
        <v>2021</v>
      </c>
      <c r="I127" s="121"/>
      <c r="J127" s="121"/>
      <c r="K127" s="119"/>
      <c r="L127" s="119"/>
      <c r="M127" s="66" t="s">
        <v>10</v>
      </c>
      <c r="N127" s="60">
        <v>49500</v>
      </c>
      <c r="O127" s="108"/>
      <c r="P127" s="294"/>
      <c r="Q127" s="294"/>
      <c r="R127" s="294"/>
    </row>
    <row r="128" spans="1:18" s="14" customFormat="1" ht="18.75" customHeight="1" x14ac:dyDescent="0.2">
      <c r="A128" s="112"/>
      <c r="B128" s="114"/>
      <c r="C128" s="110"/>
      <c r="D128" s="116"/>
      <c r="E128" s="116"/>
      <c r="F128" s="116"/>
      <c r="G128" s="116"/>
      <c r="H128" s="122"/>
      <c r="I128" s="121"/>
      <c r="J128" s="121"/>
      <c r="K128" s="119"/>
      <c r="L128" s="119"/>
      <c r="M128" s="66" t="s">
        <v>11</v>
      </c>
      <c r="N128" s="61">
        <v>0</v>
      </c>
      <c r="O128" s="108"/>
      <c r="P128" s="294"/>
      <c r="Q128" s="294"/>
      <c r="R128" s="294"/>
    </row>
    <row r="129" spans="1:18" s="14" customFormat="1" ht="18.75" customHeight="1" x14ac:dyDescent="0.2">
      <c r="A129" s="112"/>
      <c r="B129" s="115"/>
      <c r="C129" s="111"/>
      <c r="D129" s="116"/>
      <c r="E129" s="116"/>
      <c r="F129" s="116"/>
      <c r="G129" s="116"/>
      <c r="H129" s="122"/>
      <c r="I129" s="121"/>
      <c r="J129" s="121"/>
      <c r="K129" s="120"/>
      <c r="L129" s="120"/>
      <c r="M129" s="66" t="s">
        <v>12</v>
      </c>
      <c r="N129" s="61">
        <v>0</v>
      </c>
      <c r="O129" s="108"/>
      <c r="P129" s="295"/>
      <c r="Q129" s="295"/>
      <c r="R129" s="295"/>
    </row>
    <row r="130" spans="1:18" s="14" customFormat="1" ht="18.75" customHeight="1" x14ac:dyDescent="0.2">
      <c r="A130" s="112">
        <v>22</v>
      </c>
      <c r="B130" s="113">
        <v>60014</v>
      </c>
      <c r="C130" s="109">
        <v>6050</v>
      </c>
      <c r="D130" s="116" t="s">
        <v>59</v>
      </c>
      <c r="E130" s="116"/>
      <c r="F130" s="116"/>
      <c r="G130" s="116" t="s">
        <v>18</v>
      </c>
      <c r="H130" s="117">
        <v>2021</v>
      </c>
      <c r="I130" s="121">
        <f>SUM(J130+N130+L130+K130)</f>
        <v>30000</v>
      </c>
      <c r="J130" s="121">
        <v>0</v>
      </c>
      <c r="K130" s="118">
        <v>0</v>
      </c>
      <c r="L130" s="118">
        <v>0</v>
      </c>
      <c r="M130" s="66" t="s">
        <v>8</v>
      </c>
      <c r="N130" s="58">
        <f>SUM(N131:N134)</f>
        <v>30000</v>
      </c>
      <c r="O130" s="108">
        <v>30000</v>
      </c>
      <c r="P130" s="296"/>
      <c r="Q130" s="296"/>
      <c r="R130" s="296"/>
    </row>
    <row r="131" spans="1:18" s="14" customFormat="1" ht="18.75" customHeight="1" x14ac:dyDescent="0.2">
      <c r="A131" s="112"/>
      <c r="B131" s="114"/>
      <c r="C131" s="110"/>
      <c r="D131" s="116"/>
      <c r="E131" s="116"/>
      <c r="F131" s="116"/>
      <c r="G131" s="116"/>
      <c r="H131" s="117"/>
      <c r="I131" s="121"/>
      <c r="J131" s="121"/>
      <c r="K131" s="119"/>
      <c r="L131" s="119"/>
      <c r="M131" s="66" t="s">
        <v>9</v>
      </c>
      <c r="N131" s="60">
        <v>15000</v>
      </c>
      <c r="O131" s="108"/>
      <c r="P131" s="294"/>
      <c r="Q131" s="294"/>
      <c r="R131" s="294"/>
    </row>
    <row r="132" spans="1:18" s="14" customFormat="1" ht="18.75" customHeight="1" x14ac:dyDescent="0.2">
      <c r="A132" s="112"/>
      <c r="B132" s="114"/>
      <c r="C132" s="110"/>
      <c r="D132" s="116"/>
      <c r="E132" s="116"/>
      <c r="F132" s="116"/>
      <c r="G132" s="116"/>
      <c r="H132" s="122">
        <v>2021</v>
      </c>
      <c r="I132" s="121"/>
      <c r="J132" s="121"/>
      <c r="K132" s="119"/>
      <c r="L132" s="119"/>
      <c r="M132" s="66" t="s">
        <v>10</v>
      </c>
      <c r="N132" s="60">
        <v>15000</v>
      </c>
      <c r="O132" s="108"/>
      <c r="P132" s="294"/>
      <c r="Q132" s="294"/>
      <c r="R132" s="294"/>
    </row>
    <row r="133" spans="1:18" s="14" customFormat="1" ht="18.75" customHeight="1" x14ac:dyDescent="0.2">
      <c r="A133" s="112"/>
      <c r="B133" s="114"/>
      <c r="C133" s="110"/>
      <c r="D133" s="116"/>
      <c r="E133" s="116"/>
      <c r="F133" s="116"/>
      <c r="G133" s="116"/>
      <c r="H133" s="122"/>
      <c r="I133" s="121"/>
      <c r="J133" s="121"/>
      <c r="K133" s="119"/>
      <c r="L133" s="119"/>
      <c r="M133" s="66" t="s">
        <v>11</v>
      </c>
      <c r="N133" s="61">
        <v>0</v>
      </c>
      <c r="O133" s="108"/>
      <c r="P133" s="294"/>
      <c r="Q133" s="294"/>
      <c r="R133" s="294"/>
    </row>
    <row r="134" spans="1:18" s="14" customFormat="1" ht="18.75" customHeight="1" x14ac:dyDescent="0.2">
      <c r="A134" s="112"/>
      <c r="B134" s="115"/>
      <c r="C134" s="111"/>
      <c r="D134" s="116"/>
      <c r="E134" s="116"/>
      <c r="F134" s="116"/>
      <c r="G134" s="116"/>
      <c r="H134" s="122"/>
      <c r="I134" s="121"/>
      <c r="J134" s="121"/>
      <c r="K134" s="120"/>
      <c r="L134" s="120"/>
      <c r="M134" s="66" t="s">
        <v>12</v>
      </c>
      <c r="N134" s="61">
        <v>0</v>
      </c>
      <c r="O134" s="108"/>
      <c r="P134" s="295"/>
      <c r="Q134" s="295"/>
      <c r="R134" s="295"/>
    </row>
    <row r="135" spans="1:18" s="14" customFormat="1" ht="18.75" customHeight="1" x14ac:dyDescent="0.2">
      <c r="A135" s="112">
        <v>23</v>
      </c>
      <c r="B135" s="113">
        <v>60014</v>
      </c>
      <c r="C135" s="109">
        <v>6050</v>
      </c>
      <c r="D135" s="116" t="s">
        <v>55</v>
      </c>
      <c r="E135" s="116"/>
      <c r="F135" s="116"/>
      <c r="G135" s="116" t="s">
        <v>18</v>
      </c>
      <c r="H135" s="117">
        <v>2021</v>
      </c>
      <c r="I135" s="121">
        <f>SUM(J135+N135+L135+K135)</f>
        <v>0</v>
      </c>
      <c r="J135" s="121">
        <v>0</v>
      </c>
      <c r="K135" s="118">
        <v>0</v>
      </c>
      <c r="L135" s="118">
        <v>0</v>
      </c>
      <c r="M135" s="75" t="s">
        <v>8</v>
      </c>
      <c r="N135" s="58">
        <f>SUM(N136:N139)</f>
        <v>0</v>
      </c>
      <c r="O135" s="108">
        <v>0</v>
      </c>
      <c r="P135" s="296"/>
      <c r="Q135" s="296"/>
      <c r="R135" s="296"/>
    </row>
    <row r="136" spans="1:18" s="14" customFormat="1" ht="18.75" customHeight="1" x14ac:dyDescent="0.2">
      <c r="A136" s="112"/>
      <c r="B136" s="114"/>
      <c r="C136" s="110"/>
      <c r="D136" s="116"/>
      <c r="E136" s="116"/>
      <c r="F136" s="116"/>
      <c r="G136" s="116"/>
      <c r="H136" s="117"/>
      <c r="I136" s="121"/>
      <c r="J136" s="121"/>
      <c r="K136" s="119"/>
      <c r="L136" s="119"/>
      <c r="M136" s="75" t="s">
        <v>9</v>
      </c>
      <c r="N136" s="60">
        <v>0</v>
      </c>
      <c r="O136" s="108"/>
      <c r="P136" s="294"/>
      <c r="Q136" s="294"/>
      <c r="R136" s="294"/>
    </row>
    <row r="137" spans="1:18" s="14" customFormat="1" ht="18.75" customHeight="1" x14ac:dyDescent="0.2">
      <c r="A137" s="112"/>
      <c r="B137" s="114"/>
      <c r="C137" s="110"/>
      <c r="D137" s="116"/>
      <c r="E137" s="116"/>
      <c r="F137" s="116"/>
      <c r="G137" s="116"/>
      <c r="H137" s="122">
        <v>2021</v>
      </c>
      <c r="I137" s="121"/>
      <c r="J137" s="121"/>
      <c r="K137" s="119"/>
      <c r="L137" s="119"/>
      <c r="M137" s="75" t="s">
        <v>10</v>
      </c>
      <c r="N137" s="60">
        <v>0</v>
      </c>
      <c r="O137" s="108"/>
      <c r="P137" s="294"/>
      <c r="Q137" s="294"/>
      <c r="R137" s="294"/>
    </row>
    <row r="138" spans="1:18" s="14" customFormat="1" ht="18.75" customHeight="1" x14ac:dyDescent="0.2">
      <c r="A138" s="112"/>
      <c r="B138" s="114"/>
      <c r="C138" s="110"/>
      <c r="D138" s="116"/>
      <c r="E138" s="116"/>
      <c r="F138" s="116"/>
      <c r="G138" s="116"/>
      <c r="H138" s="122"/>
      <c r="I138" s="121"/>
      <c r="J138" s="121"/>
      <c r="K138" s="119"/>
      <c r="L138" s="119"/>
      <c r="M138" s="75" t="s">
        <v>11</v>
      </c>
      <c r="N138" s="61">
        <v>0</v>
      </c>
      <c r="O138" s="108"/>
      <c r="P138" s="294"/>
      <c r="Q138" s="294"/>
      <c r="R138" s="294"/>
    </row>
    <row r="139" spans="1:18" s="14" customFormat="1" ht="18.75" customHeight="1" x14ac:dyDescent="0.2">
      <c r="A139" s="112"/>
      <c r="B139" s="115"/>
      <c r="C139" s="111"/>
      <c r="D139" s="116"/>
      <c r="E139" s="116"/>
      <c r="F139" s="116"/>
      <c r="G139" s="116"/>
      <c r="H139" s="122"/>
      <c r="I139" s="121"/>
      <c r="J139" s="121"/>
      <c r="K139" s="120"/>
      <c r="L139" s="120"/>
      <c r="M139" s="75" t="s">
        <v>12</v>
      </c>
      <c r="N139" s="61">
        <v>0</v>
      </c>
      <c r="O139" s="108"/>
      <c r="P139" s="295"/>
      <c r="Q139" s="295"/>
      <c r="R139" s="295"/>
    </row>
    <row r="140" spans="1:18" s="14" customFormat="1" ht="18.75" customHeight="1" x14ac:dyDescent="0.2">
      <c r="A140" s="112" t="s">
        <v>72</v>
      </c>
      <c r="B140" s="113">
        <v>60014</v>
      </c>
      <c r="C140" s="109">
        <v>6050</v>
      </c>
      <c r="D140" s="116" t="s">
        <v>94</v>
      </c>
      <c r="E140" s="116"/>
      <c r="F140" s="116"/>
      <c r="G140" s="116" t="s">
        <v>18</v>
      </c>
      <c r="H140" s="117">
        <v>2020</v>
      </c>
      <c r="I140" s="121">
        <f>SUM(J140+N140+L140+K140)</f>
        <v>65190</v>
      </c>
      <c r="J140" s="121">
        <v>0</v>
      </c>
      <c r="K140" s="118">
        <v>0</v>
      </c>
      <c r="L140" s="118">
        <v>0</v>
      </c>
      <c r="M140" s="59" t="s">
        <v>8</v>
      </c>
      <c r="N140" s="58">
        <f>SUM(N141:N144)</f>
        <v>65190</v>
      </c>
      <c r="O140" s="108">
        <v>65190</v>
      </c>
      <c r="P140" s="296"/>
      <c r="Q140" s="296"/>
      <c r="R140" s="296"/>
    </row>
    <row r="141" spans="1:18" s="14" customFormat="1" ht="18.75" customHeight="1" x14ac:dyDescent="0.2">
      <c r="A141" s="112"/>
      <c r="B141" s="114"/>
      <c r="C141" s="110"/>
      <c r="D141" s="116"/>
      <c r="E141" s="116"/>
      <c r="F141" s="116"/>
      <c r="G141" s="116"/>
      <c r="H141" s="117"/>
      <c r="I141" s="121"/>
      <c r="J141" s="121"/>
      <c r="K141" s="119"/>
      <c r="L141" s="119"/>
      <c r="M141" s="59" t="s">
        <v>9</v>
      </c>
      <c r="N141" s="60">
        <v>30135</v>
      </c>
      <c r="O141" s="108"/>
      <c r="P141" s="294"/>
      <c r="Q141" s="294"/>
      <c r="R141" s="294"/>
    </row>
    <row r="142" spans="1:18" s="14" customFormat="1" ht="18.75" customHeight="1" x14ac:dyDescent="0.2">
      <c r="A142" s="112"/>
      <c r="B142" s="114"/>
      <c r="C142" s="110"/>
      <c r="D142" s="116"/>
      <c r="E142" s="116"/>
      <c r="F142" s="116"/>
      <c r="G142" s="116"/>
      <c r="H142" s="122">
        <v>2021</v>
      </c>
      <c r="I142" s="121"/>
      <c r="J142" s="121"/>
      <c r="K142" s="119"/>
      <c r="L142" s="119"/>
      <c r="M142" s="59" t="s">
        <v>10</v>
      </c>
      <c r="N142" s="60">
        <v>35055</v>
      </c>
      <c r="O142" s="108"/>
      <c r="P142" s="294"/>
      <c r="Q142" s="294"/>
      <c r="R142" s="294"/>
    </row>
    <row r="143" spans="1:18" s="14" customFormat="1" ht="18.75" customHeight="1" x14ac:dyDescent="0.2">
      <c r="A143" s="112"/>
      <c r="B143" s="114"/>
      <c r="C143" s="110"/>
      <c r="D143" s="116"/>
      <c r="E143" s="116"/>
      <c r="F143" s="116"/>
      <c r="G143" s="116"/>
      <c r="H143" s="122"/>
      <c r="I143" s="121"/>
      <c r="J143" s="121"/>
      <c r="K143" s="119"/>
      <c r="L143" s="119"/>
      <c r="M143" s="59" t="s">
        <v>11</v>
      </c>
      <c r="N143" s="61">
        <v>0</v>
      </c>
      <c r="O143" s="108"/>
      <c r="P143" s="294"/>
      <c r="Q143" s="294"/>
      <c r="R143" s="294"/>
    </row>
    <row r="144" spans="1:18" s="14" customFormat="1" ht="18.75" customHeight="1" x14ac:dyDescent="0.2">
      <c r="A144" s="112"/>
      <c r="B144" s="115"/>
      <c r="C144" s="111"/>
      <c r="D144" s="116"/>
      <c r="E144" s="116"/>
      <c r="F144" s="116"/>
      <c r="G144" s="116"/>
      <c r="H144" s="122"/>
      <c r="I144" s="121"/>
      <c r="J144" s="121"/>
      <c r="K144" s="120"/>
      <c r="L144" s="120"/>
      <c r="M144" s="59" t="s">
        <v>12</v>
      </c>
      <c r="N144" s="61">
        <v>0</v>
      </c>
      <c r="O144" s="108"/>
      <c r="P144" s="295"/>
      <c r="Q144" s="295"/>
      <c r="R144" s="295"/>
    </row>
    <row r="145" spans="1:18" s="14" customFormat="1" ht="18.75" customHeight="1" x14ac:dyDescent="0.2">
      <c r="A145" s="112" t="s">
        <v>134</v>
      </c>
      <c r="B145" s="113">
        <v>60014</v>
      </c>
      <c r="C145" s="109">
        <v>6050</v>
      </c>
      <c r="D145" s="116" t="s">
        <v>135</v>
      </c>
      <c r="E145" s="116"/>
      <c r="F145" s="116"/>
      <c r="G145" s="116" t="s">
        <v>18</v>
      </c>
      <c r="H145" s="117">
        <v>2020</v>
      </c>
      <c r="I145" s="121">
        <f>SUM(J145+N145+L145+K145)</f>
        <v>21771</v>
      </c>
      <c r="J145" s="121">
        <v>10885.5</v>
      </c>
      <c r="K145" s="118">
        <v>0</v>
      </c>
      <c r="L145" s="118">
        <v>0</v>
      </c>
      <c r="M145" s="75" t="s">
        <v>8</v>
      </c>
      <c r="N145" s="58">
        <f>SUM(N146:N149)</f>
        <v>10885.5</v>
      </c>
      <c r="O145" s="108">
        <v>10885.5</v>
      </c>
      <c r="P145" s="296"/>
      <c r="Q145" s="296"/>
      <c r="R145" s="296"/>
    </row>
    <row r="146" spans="1:18" s="14" customFormat="1" ht="18.75" customHeight="1" x14ac:dyDescent="0.2">
      <c r="A146" s="112"/>
      <c r="B146" s="114"/>
      <c r="C146" s="110"/>
      <c r="D146" s="116"/>
      <c r="E146" s="116"/>
      <c r="F146" s="116"/>
      <c r="G146" s="116"/>
      <c r="H146" s="117"/>
      <c r="I146" s="121"/>
      <c r="J146" s="121"/>
      <c r="K146" s="119"/>
      <c r="L146" s="119"/>
      <c r="M146" s="75" t="s">
        <v>9</v>
      </c>
      <c r="N146" s="60">
        <v>0</v>
      </c>
      <c r="O146" s="108"/>
      <c r="P146" s="294"/>
      <c r="Q146" s="294"/>
      <c r="R146" s="294"/>
    </row>
    <row r="147" spans="1:18" s="14" customFormat="1" ht="18.75" customHeight="1" x14ac:dyDescent="0.2">
      <c r="A147" s="112"/>
      <c r="B147" s="114"/>
      <c r="C147" s="110"/>
      <c r="D147" s="116"/>
      <c r="E147" s="116"/>
      <c r="F147" s="116"/>
      <c r="G147" s="116"/>
      <c r="H147" s="122">
        <v>2021</v>
      </c>
      <c r="I147" s="121"/>
      <c r="J147" s="121"/>
      <c r="K147" s="119"/>
      <c r="L147" s="119"/>
      <c r="M147" s="75" t="s">
        <v>10</v>
      </c>
      <c r="N147" s="60">
        <v>10885.5</v>
      </c>
      <c r="O147" s="108"/>
      <c r="P147" s="294"/>
      <c r="Q147" s="294"/>
      <c r="R147" s="294"/>
    </row>
    <row r="148" spans="1:18" s="14" customFormat="1" ht="18.75" customHeight="1" x14ac:dyDescent="0.2">
      <c r="A148" s="112"/>
      <c r="B148" s="114"/>
      <c r="C148" s="110"/>
      <c r="D148" s="116"/>
      <c r="E148" s="116"/>
      <c r="F148" s="116"/>
      <c r="G148" s="116"/>
      <c r="H148" s="122"/>
      <c r="I148" s="121"/>
      <c r="J148" s="121"/>
      <c r="K148" s="119"/>
      <c r="L148" s="119"/>
      <c r="M148" s="75" t="s">
        <v>11</v>
      </c>
      <c r="N148" s="61">
        <v>0</v>
      </c>
      <c r="O148" s="108"/>
      <c r="P148" s="294"/>
      <c r="Q148" s="294"/>
      <c r="R148" s="294"/>
    </row>
    <row r="149" spans="1:18" s="14" customFormat="1" ht="18.75" customHeight="1" x14ac:dyDescent="0.2">
      <c r="A149" s="112"/>
      <c r="B149" s="115"/>
      <c r="C149" s="111"/>
      <c r="D149" s="116"/>
      <c r="E149" s="116"/>
      <c r="F149" s="116"/>
      <c r="G149" s="116"/>
      <c r="H149" s="122"/>
      <c r="I149" s="121"/>
      <c r="J149" s="121"/>
      <c r="K149" s="120"/>
      <c r="L149" s="120"/>
      <c r="M149" s="75" t="s">
        <v>12</v>
      </c>
      <c r="N149" s="61">
        <v>0</v>
      </c>
      <c r="O149" s="108"/>
      <c r="P149" s="295"/>
      <c r="Q149" s="295"/>
      <c r="R149" s="295"/>
    </row>
    <row r="150" spans="1:18" s="14" customFormat="1" ht="18.75" customHeight="1" x14ac:dyDescent="0.2">
      <c r="A150" s="112" t="s">
        <v>167</v>
      </c>
      <c r="B150" s="113">
        <v>60014</v>
      </c>
      <c r="C150" s="109">
        <v>6050</v>
      </c>
      <c r="D150" s="116" t="s">
        <v>168</v>
      </c>
      <c r="E150" s="116"/>
      <c r="F150" s="116"/>
      <c r="G150" s="116" t="s">
        <v>18</v>
      </c>
      <c r="H150" s="117">
        <v>2020</v>
      </c>
      <c r="I150" s="121">
        <f>SUM(J150+N150+L150+K150)</f>
        <v>30627</v>
      </c>
      <c r="J150" s="121">
        <v>29397</v>
      </c>
      <c r="K150" s="118">
        <v>0</v>
      </c>
      <c r="L150" s="118">
        <v>0</v>
      </c>
      <c r="M150" s="91" t="s">
        <v>8</v>
      </c>
      <c r="N150" s="58">
        <f>SUM(N151:N154)</f>
        <v>1230</v>
      </c>
      <c r="O150" s="108">
        <v>1230</v>
      </c>
      <c r="P150" s="296"/>
      <c r="Q150" s="296"/>
      <c r="R150" s="296"/>
    </row>
    <row r="151" spans="1:18" s="14" customFormat="1" ht="18.75" customHeight="1" x14ac:dyDescent="0.2">
      <c r="A151" s="112"/>
      <c r="B151" s="114"/>
      <c r="C151" s="110"/>
      <c r="D151" s="116"/>
      <c r="E151" s="116"/>
      <c r="F151" s="116"/>
      <c r="G151" s="116"/>
      <c r="H151" s="117"/>
      <c r="I151" s="121"/>
      <c r="J151" s="121"/>
      <c r="K151" s="119"/>
      <c r="L151" s="119"/>
      <c r="M151" s="91" t="s">
        <v>9</v>
      </c>
      <c r="N151" s="60">
        <v>1230</v>
      </c>
      <c r="O151" s="108"/>
      <c r="P151" s="294"/>
      <c r="Q151" s="294"/>
      <c r="R151" s="294"/>
    </row>
    <row r="152" spans="1:18" s="14" customFormat="1" ht="18.75" customHeight="1" x14ac:dyDescent="0.2">
      <c r="A152" s="112"/>
      <c r="B152" s="114"/>
      <c r="C152" s="110"/>
      <c r="D152" s="116"/>
      <c r="E152" s="116"/>
      <c r="F152" s="116"/>
      <c r="G152" s="116"/>
      <c r="H152" s="122">
        <v>2021</v>
      </c>
      <c r="I152" s="121"/>
      <c r="J152" s="121"/>
      <c r="K152" s="119"/>
      <c r="L152" s="119"/>
      <c r="M152" s="91" t="s">
        <v>10</v>
      </c>
      <c r="N152" s="60">
        <v>0</v>
      </c>
      <c r="O152" s="108"/>
      <c r="P152" s="294"/>
      <c r="Q152" s="294"/>
      <c r="R152" s="294"/>
    </row>
    <row r="153" spans="1:18" s="14" customFormat="1" ht="18.75" customHeight="1" x14ac:dyDescent="0.2">
      <c r="A153" s="112"/>
      <c r="B153" s="114"/>
      <c r="C153" s="110"/>
      <c r="D153" s="116"/>
      <c r="E153" s="116"/>
      <c r="F153" s="116"/>
      <c r="G153" s="116"/>
      <c r="H153" s="122"/>
      <c r="I153" s="121"/>
      <c r="J153" s="121"/>
      <c r="K153" s="119"/>
      <c r="L153" s="119"/>
      <c r="M153" s="91" t="s">
        <v>11</v>
      </c>
      <c r="N153" s="61">
        <v>0</v>
      </c>
      <c r="O153" s="108"/>
      <c r="P153" s="294"/>
      <c r="Q153" s="294"/>
      <c r="R153" s="294"/>
    </row>
    <row r="154" spans="1:18" s="14" customFormat="1" ht="18.75" customHeight="1" x14ac:dyDescent="0.2">
      <c r="A154" s="112"/>
      <c r="B154" s="115"/>
      <c r="C154" s="111"/>
      <c r="D154" s="116"/>
      <c r="E154" s="116"/>
      <c r="F154" s="116"/>
      <c r="G154" s="116"/>
      <c r="H154" s="122"/>
      <c r="I154" s="121"/>
      <c r="J154" s="121"/>
      <c r="K154" s="120"/>
      <c r="L154" s="120"/>
      <c r="M154" s="91" t="s">
        <v>12</v>
      </c>
      <c r="N154" s="61">
        <v>0</v>
      </c>
      <c r="O154" s="108"/>
      <c r="P154" s="295"/>
      <c r="Q154" s="295"/>
      <c r="R154" s="295"/>
    </row>
    <row r="155" spans="1:18" s="14" customFormat="1" ht="18.75" customHeight="1" x14ac:dyDescent="0.2">
      <c r="A155" s="112" t="s">
        <v>173</v>
      </c>
      <c r="B155" s="113">
        <v>60014</v>
      </c>
      <c r="C155" s="109">
        <v>6050</v>
      </c>
      <c r="D155" s="116" t="s">
        <v>174</v>
      </c>
      <c r="E155" s="116"/>
      <c r="F155" s="116"/>
      <c r="G155" s="116" t="s">
        <v>18</v>
      </c>
      <c r="H155" s="117">
        <v>2021</v>
      </c>
      <c r="I155" s="121">
        <v>120000</v>
      </c>
      <c r="J155" s="121">
        <v>0</v>
      </c>
      <c r="K155" s="118">
        <v>0</v>
      </c>
      <c r="L155" s="118">
        <v>0</v>
      </c>
      <c r="M155" s="92" t="s">
        <v>8</v>
      </c>
      <c r="N155" s="58">
        <f>SUM(N156:N159)</f>
        <v>60000</v>
      </c>
      <c r="O155" s="108">
        <v>0</v>
      </c>
      <c r="P155" s="296"/>
      <c r="Q155" s="296"/>
      <c r="R155" s="296"/>
    </row>
    <row r="156" spans="1:18" s="14" customFormat="1" ht="18.75" customHeight="1" x14ac:dyDescent="0.2">
      <c r="A156" s="112"/>
      <c r="B156" s="114"/>
      <c r="C156" s="110"/>
      <c r="D156" s="116"/>
      <c r="E156" s="116"/>
      <c r="F156" s="116"/>
      <c r="G156" s="116"/>
      <c r="H156" s="117"/>
      <c r="I156" s="121"/>
      <c r="J156" s="121"/>
      <c r="K156" s="119"/>
      <c r="L156" s="119"/>
      <c r="M156" s="92" t="s">
        <v>9</v>
      </c>
      <c r="N156" s="60">
        <v>0</v>
      </c>
      <c r="O156" s="108"/>
      <c r="P156" s="294"/>
      <c r="Q156" s="294"/>
      <c r="R156" s="294"/>
    </row>
    <row r="157" spans="1:18" s="14" customFormat="1" ht="18.75" customHeight="1" x14ac:dyDescent="0.2">
      <c r="A157" s="112"/>
      <c r="B157" s="114"/>
      <c r="C157" s="110"/>
      <c r="D157" s="116"/>
      <c r="E157" s="116"/>
      <c r="F157" s="116"/>
      <c r="G157" s="116"/>
      <c r="H157" s="122">
        <v>2022</v>
      </c>
      <c r="I157" s="121"/>
      <c r="J157" s="121"/>
      <c r="K157" s="119"/>
      <c r="L157" s="119"/>
      <c r="M157" s="92" t="s">
        <v>10</v>
      </c>
      <c r="N157" s="60">
        <v>60000</v>
      </c>
      <c r="O157" s="108"/>
      <c r="P157" s="294"/>
      <c r="Q157" s="294"/>
      <c r="R157" s="294"/>
    </row>
    <row r="158" spans="1:18" s="14" customFormat="1" ht="18.75" customHeight="1" x14ac:dyDescent="0.2">
      <c r="A158" s="112"/>
      <c r="B158" s="114"/>
      <c r="C158" s="110"/>
      <c r="D158" s="116"/>
      <c r="E158" s="116"/>
      <c r="F158" s="116"/>
      <c r="G158" s="116"/>
      <c r="H158" s="122"/>
      <c r="I158" s="121"/>
      <c r="J158" s="121"/>
      <c r="K158" s="119"/>
      <c r="L158" s="119"/>
      <c r="M158" s="92" t="s">
        <v>11</v>
      </c>
      <c r="N158" s="61">
        <v>0</v>
      </c>
      <c r="O158" s="108"/>
      <c r="P158" s="294"/>
      <c r="Q158" s="294"/>
      <c r="R158" s="294"/>
    </row>
    <row r="159" spans="1:18" s="14" customFormat="1" ht="18.75" customHeight="1" x14ac:dyDescent="0.2">
      <c r="A159" s="112"/>
      <c r="B159" s="115"/>
      <c r="C159" s="111"/>
      <c r="D159" s="116"/>
      <c r="E159" s="116"/>
      <c r="F159" s="116"/>
      <c r="G159" s="116"/>
      <c r="H159" s="122"/>
      <c r="I159" s="121"/>
      <c r="J159" s="121"/>
      <c r="K159" s="120"/>
      <c r="L159" s="120"/>
      <c r="M159" s="92" t="s">
        <v>12</v>
      </c>
      <c r="N159" s="61">
        <v>0</v>
      </c>
      <c r="O159" s="108"/>
      <c r="P159" s="295"/>
      <c r="Q159" s="295"/>
      <c r="R159" s="295"/>
    </row>
    <row r="160" spans="1:18" s="14" customFormat="1" ht="18.75" customHeight="1" x14ac:dyDescent="0.2">
      <c r="A160" s="112">
        <v>24</v>
      </c>
      <c r="B160" s="113">
        <v>60014</v>
      </c>
      <c r="C160" s="109">
        <v>6050</v>
      </c>
      <c r="D160" s="116" t="s">
        <v>95</v>
      </c>
      <c r="E160" s="116"/>
      <c r="F160" s="116"/>
      <c r="G160" s="116" t="s">
        <v>18</v>
      </c>
      <c r="H160" s="117">
        <v>2020</v>
      </c>
      <c r="I160" s="121">
        <f>SUM(J160+N160+L160+K160)</f>
        <v>3286491.92</v>
      </c>
      <c r="J160" s="121">
        <v>0</v>
      </c>
      <c r="K160" s="118">
        <v>800000</v>
      </c>
      <c r="L160" s="118">
        <v>642414.11</v>
      </c>
      <c r="M160" s="66" t="s">
        <v>8</v>
      </c>
      <c r="N160" s="58">
        <f>SUM(N161:N164)</f>
        <v>1844077.81</v>
      </c>
      <c r="O160" s="108">
        <v>3286491.92</v>
      </c>
      <c r="P160" s="296"/>
      <c r="Q160" s="296"/>
      <c r="R160" s="296"/>
    </row>
    <row r="161" spans="1:18" s="14" customFormat="1" ht="18.75" customHeight="1" x14ac:dyDescent="0.2">
      <c r="A161" s="112"/>
      <c r="B161" s="114"/>
      <c r="C161" s="110"/>
      <c r="D161" s="116"/>
      <c r="E161" s="116"/>
      <c r="F161" s="116"/>
      <c r="G161" s="116"/>
      <c r="H161" s="117"/>
      <c r="I161" s="121"/>
      <c r="J161" s="121"/>
      <c r="K161" s="119"/>
      <c r="L161" s="119"/>
      <c r="M161" s="66" t="s">
        <v>9</v>
      </c>
      <c r="N161" s="61">
        <v>200831.85</v>
      </c>
      <c r="O161" s="108"/>
      <c r="P161" s="294"/>
      <c r="Q161" s="294"/>
      <c r="R161" s="294"/>
    </row>
    <row r="162" spans="1:18" s="14" customFormat="1" ht="18.75" customHeight="1" x14ac:dyDescent="0.2">
      <c r="A162" s="112"/>
      <c r="B162" s="114"/>
      <c r="C162" s="110"/>
      <c r="D162" s="116"/>
      <c r="E162" s="116"/>
      <c r="F162" s="116"/>
      <c r="G162" s="116"/>
      <c r="H162" s="122">
        <v>2021</v>
      </c>
      <c r="I162" s="121"/>
      <c r="J162" s="121"/>
      <c r="K162" s="119"/>
      <c r="L162" s="119"/>
      <c r="M162" s="66" t="s">
        <v>10</v>
      </c>
      <c r="N162" s="61">
        <v>1000831.85</v>
      </c>
      <c r="O162" s="108"/>
      <c r="P162" s="294"/>
      <c r="Q162" s="294"/>
      <c r="R162" s="294"/>
    </row>
    <row r="163" spans="1:18" s="14" customFormat="1" ht="18.75" customHeight="1" x14ac:dyDescent="0.2">
      <c r="A163" s="112"/>
      <c r="B163" s="114"/>
      <c r="C163" s="110"/>
      <c r="D163" s="116"/>
      <c r="E163" s="116"/>
      <c r="F163" s="116"/>
      <c r="G163" s="116"/>
      <c r="H163" s="122"/>
      <c r="I163" s="121"/>
      <c r="J163" s="121"/>
      <c r="K163" s="119"/>
      <c r="L163" s="119"/>
      <c r="M163" s="66" t="s">
        <v>57</v>
      </c>
      <c r="N163" s="61">
        <v>0</v>
      </c>
      <c r="O163" s="108"/>
      <c r="P163" s="294"/>
      <c r="Q163" s="294"/>
      <c r="R163" s="294"/>
    </row>
    <row r="164" spans="1:18" s="14" customFormat="1" ht="18.75" customHeight="1" x14ac:dyDescent="0.2">
      <c r="A164" s="112"/>
      <c r="B164" s="115"/>
      <c r="C164" s="111"/>
      <c r="D164" s="116"/>
      <c r="E164" s="116"/>
      <c r="F164" s="116"/>
      <c r="G164" s="116"/>
      <c r="H164" s="122"/>
      <c r="I164" s="121"/>
      <c r="J164" s="121"/>
      <c r="K164" s="120"/>
      <c r="L164" s="120"/>
      <c r="M164" s="66" t="s">
        <v>64</v>
      </c>
      <c r="N164" s="61">
        <v>642414.11</v>
      </c>
      <c r="O164" s="108"/>
      <c r="P164" s="295"/>
      <c r="Q164" s="295"/>
      <c r="R164" s="295"/>
    </row>
    <row r="165" spans="1:18" s="14" customFormat="1" ht="18.75" customHeight="1" x14ac:dyDescent="0.2">
      <c r="A165" s="112">
        <v>25</v>
      </c>
      <c r="B165" s="113">
        <v>60014</v>
      </c>
      <c r="C165" s="109">
        <v>6050</v>
      </c>
      <c r="D165" s="116" t="s">
        <v>96</v>
      </c>
      <c r="E165" s="116"/>
      <c r="F165" s="116"/>
      <c r="G165" s="116" t="s">
        <v>18</v>
      </c>
      <c r="H165" s="117">
        <v>2020</v>
      </c>
      <c r="I165" s="121">
        <f>SUM(J165+N165+L165+K165)</f>
        <v>1093105.8399999999</v>
      </c>
      <c r="J165" s="121">
        <v>0</v>
      </c>
      <c r="K165" s="118">
        <v>0</v>
      </c>
      <c r="L165" s="118">
        <v>187387.26</v>
      </c>
      <c r="M165" s="92" t="s">
        <v>8</v>
      </c>
      <c r="N165" s="58">
        <f>SUM(N166:N169)</f>
        <v>905718.58</v>
      </c>
      <c r="O165" s="108">
        <v>1093105.8400000001</v>
      </c>
      <c r="P165" s="296"/>
      <c r="Q165" s="296"/>
      <c r="R165" s="296"/>
    </row>
    <row r="166" spans="1:18" s="14" customFormat="1" ht="18.75" customHeight="1" x14ac:dyDescent="0.2">
      <c r="A166" s="112"/>
      <c r="B166" s="114"/>
      <c r="C166" s="110"/>
      <c r="D166" s="116"/>
      <c r="E166" s="116"/>
      <c r="F166" s="116"/>
      <c r="G166" s="116"/>
      <c r="H166" s="117"/>
      <c r="I166" s="121"/>
      <c r="J166" s="121"/>
      <c r="K166" s="119"/>
      <c r="L166" s="119"/>
      <c r="M166" s="92" t="s">
        <v>9</v>
      </c>
      <c r="N166" s="61">
        <v>369336.56</v>
      </c>
      <c r="O166" s="108"/>
      <c r="P166" s="294"/>
      <c r="Q166" s="294"/>
      <c r="R166" s="294"/>
    </row>
    <row r="167" spans="1:18" s="14" customFormat="1" ht="18.75" customHeight="1" x14ac:dyDescent="0.2">
      <c r="A167" s="112"/>
      <c r="B167" s="114"/>
      <c r="C167" s="110"/>
      <c r="D167" s="116"/>
      <c r="E167" s="116"/>
      <c r="F167" s="116"/>
      <c r="G167" s="116"/>
      <c r="H167" s="122">
        <v>2021</v>
      </c>
      <c r="I167" s="121"/>
      <c r="J167" s="121"/>
      <c r="K167" s="119"/>
      <c r="L167" s="119"/>
      <c r="M167" s="92" t="s">
        <v>10</v>
      </c>
      <c r="N167" s="61">
        <v>369336.55</v>
      </c>
      <c r="O167" s="108"/>
      <c r="P167" s="294"/>
      <c r="Q167" s="294"/>
      <c r="R167" s="294"/>
    </row>
    <row r="168" spans="1:18" s="14" customFormat="1" ht="18.75" customHeight="1" x14ac:dyDescent="0.2">
      <c r="A168" s="112"/>
      <c r="B168" s="114"/>
      <c r="C168" s="110"/>
      <c r="D168" s="116"/>
      <c r="E168" s="116"/>
      <c r="F168" s="116"/>
      <c r="G168" s="116"/>
      <c r="H168" s="122"/>
      <c r="I168" s="121"/>
      <c r="J168" s="121"/>
      <c r="K168" s="119"/>
      <c r="L168" s="119"/>
      <c r="M168" s="92" t="s">
        <v>11</v>
      </c>
      <c r="N168" s="61">
        <v>0</v>
      </c>
      <c r="O168" s="108"/>
      <c r="P168" s="294"/>
      <c r="Q168" s="294"/>
      <c r="R168" s="294"/>
    </row>
    <row r="169" spans="1:18" s="14" customFormat="1" ht="18.75" customHeight="1" x14ac:dyDescent="0.2">
      <c r="A169" s="112"/>
      <c r="B169" s="115"/>
      <c r="C169" s="111"/>
      <c r="D169" s="116"/>
      <c r="E169" s="116"/>
      <c r="F169" s="116"/>
      <c r="G169" s="116"/>
      <c r="H169" s="122"/>
      <c r="I169" s="121"/>
      <c r="J169" s="121"/>
      <c r="K169" s="120"/>
      <c r="L169" s="120"/>
      <c r="M169" s="92" t="s">
        <v>64</v>
      </c>
      <c r="N169" s="61">
        <v>167045.47</v>
      </c>
      <c r="O169" s="108"/>
      <c r="P169" s="295"/>
      <c r="Q169" s="295"/>
      <c r="R169" s="295"/>
    </row>
    <row r="170" spans="1:18" s="14" customFormat="1" ht="18.75" customHeight="1" x14ac:dyDescent="0.2">
      <c r="A170" s="112" t="s">
        <v>130</v>
      </c>
      <c r="B170" s="113">
        <v>60014</v>
      </c>
      <c r="C170" s="109">
        <v>6050</v>
      </c>
      <c r="D170" s="116" t="s">
        <v>131</v>
      </c>
      <c r="E170" s="116"/>
      <c r="F170" s="116"/>
      <c r="G170" s="116" t="s">
        <v>18</v>
      </c>
      <c r="H170" s="117">
        <v>2020</v>
      </c>
      <c r="I170" s="121">
        <f>SUM(J170+N170+L170+K170)</f>
        <v>29950.5</v>
      </c>
      <c r="J170" s="121">
        <v>26568</v>
      </c>
      <c r="K170" s="118">
        <v>0</v>
      </c>
      <c r="L170" s="118">
        <v>0</v>
      </c>
      <c r="M170" s="75" t="s">
        <v>8</v>
      </c>
      <c r="N170" s="58">
        <f>SUM(N171:N174)</f>
        <v>3382.5</v>
      </c>
      <c r="O170" s="108">
        <v>3382.5</v>
      </c>
      <c r="P170" s="296"/>
      <c r="Q170" s="296"/>
      <c r="R170" s="296"/>
    </row>
    <row r="171" spans="1:18" s="14" customFormat="1" ht="18.75" customHeight="1" x14ac:dyDescent="0.2">
      <c r="A171" s="112"/>
      <c r="B171" s="114"/>
      <c r="C171" s="110"/>
      <c r="D171" s="116"/>
      <c r="E171" s="116"/>
      <c r="F171" s="116"/>
      <c r="G171" s="116"/>
      <c r="H171" s="117"/>
      <c r="I171" s="121"/>
      <c r="J171" s="121"/>
      <c r="K171" s="119"/>
      <c r="L171" s="119"/>
      <c r="M171" s="75" t="s">
        <v>9</v>
      </c>
      <c r="N171" s="61">
        <v>0</v>
      </c>
      <c r="O171" s="108"/>
      <c r="P171" s="294"/>
      <c r="Q171" s="294"/>
      <c r="R171" s="294"/>
    </row>
    <row r="172" spans="1:18" s="14" customFormat="1" ht="18.75" customHeight="1" x14ac:dyDescent="0.2">
      <c r="A172" s="112"/>
      <c r="B172" s="114"/>
      <c r="C172" s="110"/>
      <c r="D172" s="116"/>
      <c r="E172" s="116"/>
      <c r="F172" s="116"/>
      <c r="G172" s="116"/>
      <c r="H172" s="122">
        <v>2021</v>
      </c>
      <c r="I172" s="121"/>
      <c r="J172" s="121"/>
      <c r="K172" s="119"/>
      <c r="L172" s="119"/>
      <c r="M172" s="75" t="s">
        <v>10</v>
      </c>
      <c r="N172" s="61">
        <v>3382.5</v>
      </c>
      <c r="O172" s="108"/>
      <c r="P172" s="294"/>
      <c r="Q172" s="294"/>
      <c r="R172" s="294"/>
    </row>
    <row r="173" spans="1:18" s="14" customFormat="1" ht="18.75" customHeight="1" x14ac:dyDescent="0.2">
      <c r="A173" s="112"/>
      <c r="B173" s="114"/>
      <c r="C173" s="110"/>
      <c r="D173" s="116"/>
      <c r="E173" s="116"/>
      <c r="F173" s="116"/>
      <c r="G173" s="116"/>
      <c r="H173" s="122"/>
      <c r="I173" s="121"/>
      <c r="J173" s="121"/>
      <c r="K173" s="119"/>
      <c r="L173" s="119"/>
      <c r="M173" s="75" t="s">
        <v>11</v>
      </c>
      <c r="N173" s="61">
        <v>0</v>
      </c>
      <c r="O173" s="108"/>
      <c r="P173" s="294"/>
      <c r="Q173" s="294"/>
      <c r="R173" s="294"/>
    </row>
    <row r="174" spans="1:18" s="14" customFormat="1" ht="18.75" customHeight="1" x14ac:dyDescent="0.2">
      <c r="A174" s="112"/>
      <c r="B174" s="115"/>
      <c r="C174" s="111"/>
      <c r="D174" s="116"/>
      <c r="E174" s="116"/>
      <c r="F174" s="116"/>
      <c r="G174" s="116"/>
      <c r="H174" s="122"/>
      <c r="I174" s="121"/>
      <c r="J174" s="121"/>
      <c r="K174" s="120"/>
      <c r="L174" s="120"/>
      <c r="M174" s="75" t="s">
        <v>64</v>
      </c>
      <c r="N174" s="61">
        <v>0</v>
      </c>
      <c r="O174" s="108"/>
      <c r="P174" s="295"/>
      <c r="Q174" s="295"/>
      <c r="R174" s="295"/>
    </row>
    <row r="175" spans="1:18" s="14" customFormat="1" ht="18.75" customHeight="1" x14ac:dyDescent="0.2">
      <c r="A175" s="112" t="s">
        <v>165</v>
      </c>
      <c r="B175" s="113">
        <v>60014</v>
      </c>
      <c r="C175" s="109">
        <v>6050</v>
      </c>
      <c r="D175" s="116" t="s">
        <v>166</v>
      </c>
      <c r="E175" s="116"/>
      <c r="F175" s="116"/>
      <c r="G175" s="116" t="s">
        <v>18</v>
      </c>
      <c r="H175" s="117">
        <v>2020</v>
      </c>
      <c r="I175" s="121">
        <f>SUM(J175+N175+L175+K175)</f>
        <v>97785</v>
      </c>
      <c r="J175" s="121">
        <v>49815</v>
      </c>
      <c r="K175" s="118">
        <v>0</v>
      </c>
      <c r="L175" s="118">
        <v>0</v>
      </c>
      <c r="M175" s="91" t="s">
        <v>8</v>
      </c>
      <c r="N175" s="58">
        <f>SUM(N176:N179)</f>
        <v>47970</v>
      </c>
      <c r="O175" s="108">
        <v>47970</v>
      </c>
      <c r="P175" s="296"/>
      <c r="Q175" s="296"/>
      <c r="R175" s="296"/>
    </row>
    <row r="176" spans="1:18" s="14" customFormat="1" ht="18.75" customHeight="1" x14ac:dyDescent="0.2">
      <c r="A176" s="112"/>
      <c r="B176" s="114"/>
      <c r="C176" s="110"/>
      <c r="D176" s="116"/>
      <c r="E176" s="116"/>
      <c r="F176" s="116"/>
      <c r="G176" s="116"/>
      <c r="H176" s="117"/>
      <c r="I176" s="121"/>
      <c r="J176" s="121"/>
      <c r="K176" s="119"/>
      <c r="L176" s="119"/>
      <c r="M176" s="91" t="s">
        <v>9</v>
      </c>
      <c r="N176" s="61">
        <v>47970</v>
      </c>
      <c r="O176" s="108"/>
      <c r="P176" s="294"/>
      <c r="Q176" s="294"/>
      <c r="R176" s="294"/>
    </row>
    <row r="177" spans="1:18" s="14" customFormat="1" ht="18.75" customHeight="1" x14ac:dyDescent="0.2">
      <c r="A177" s="112"/>
      <c r="B177" s="114"/>
      <c r="C177" s="110"/>
      <c r="D177" s="116"/>
      <c r="E177" s="116"/>
      <c r="F177" s="116"/>
      <c r="G177" s="116"/>
      <c r="H177" s="122">
        <v>2021</v>
      </c>
      <c r="I177" s="121"/>
      <c r="J177" s="121"/>
      <c r="K177" s="119"/>
      <c r="L177" s="119"/>
      <c r="M177" s="91" t="s">
        <v>10</v>
      </c>
      <c r="N177" s="61">
        <v>0</v>
      </c>
      <c r="O177" s="108"/>
      <c r="P177" s="294"/>
      <c r="Q177" s="294"/>
      <c r="R177" s="294"/>
    </row>
    <row r="178" spans="1:18" s="14" customFormat="1" ht="18.75" customHeight="1" x14ac:dyDescent="0.2">
      <c r="A178" s="112"/>
      <c r="B178" s="114"/>
      <c r="C178" s="110"/>
      <c r="D178" s="116"/>
      <c r="E178" s="116"/>
      <c r="F178" s="116"/>
      <c r="G178" s="116"/>
      <c r="H178" s="122"/>
      <c r="I178" s="121"/>
      <c r="J178" s="121"/>
      <c r="K178" s="119"/>
      <c r="L178" s="119"/>
      <c r="M178" s="91" t="s">
        <v>11</v>
      </c>
      <c r="N178" s="61">
        <v>0</v>
      </c>
      <c r="O178" s="108"/>
      <c r="P178" s="294"/>
      <c r="Q178" s="294"/>
      <c r="R178" s="294"/>
    </row>
    <row r="179" spans="1:18" s="14" customFormat="1" ht="18.75" customHeight="1" x14ac:dyDescent="0.2">
      <c r="A179" s="112"/>
      <c r="B179" s="115"/>
      <c r="C179" s="111"/>
      <c r="D179" s="116"/>
      <c r="E179" s="116"/>
      <c r="F179" s="116"/>
      <c r="G179" s="116"/>
      <c r="H179" s="122"/>
      <c r="I179" s="121"/>
      <c r="J179" s="121"/>
      <c r="K179" s="120"/>
      <c r="L179" s="120"/>
      <c r="M179" s="91" t="s">
        <v>64</v>
      </c>
      <c r="N179" s="61">
        <v>0</v>
      </c>
      <c r="O179" s="108"/>
      <c r="P179" s="295"/>
      <c r="Q179" s="295"/>
      <c r="R179" s="295"/>
    </row>
    <row r="180" spans="1:18" s="14" customFormat="1" ht="18.75" customHeight="1" x14ac:dyDescent="0.2">
      <c r="A180" s="112" t="s">
        <v>181</v>
      </c>
      <c r="B180" s="113">
        <v>60014</v>
      </c>
      <c r="C180" s="109">
        <v>6050</v>
      </c>
      <c r="D180" s="116" t="s">
        <v>182</v>
      </c>
      <c r="E180" s="116"/>
      <c r="F180" s="116"/>
      <c r="G180" s="116" t="s">
        <v>18</v>
      </c>
      <c r="H180" s="117">
        <v>2021</v>
      </c>
      <c r="I180" s="121">
        <f>SUM(J180+N180+L180+K180)</f>
        <v>30000</v>
      </c>
      <c r="J180" s="121">
        <v>0</v>
      </c>
      <c r="K180" s="118">
        <v>0</v>
      </c>
      <c r="L180" s="118">
        <v>0</v>
      </c>
      <c r="M180" s="97" t="s">
        <v>8</v>
      </c>
      <c r="N180" s="58">
        <f>SUM(N181:N184)</f>
        <v>30000</v>
      </c>
      <c r="O180" s="108">
        <v>30000</v>
      </c>
      <c r="P180" s="296"/>
      <c r="Q180" s="296"/>
      <c r="R180" s="296"/>
    </row>
    <row r="181" spans="1:18" s="14" customFormat="1" ht="18.75" customHeight="1" x14ac:dyDescent="0.2">
      <c r="A181" s="112"/>
      <c r="B181" s="114"/>
      <c r="C181" s="110"/>
      <c r="D181" s="116"/>
      <c r="E181" s="116"/>
      <c r="F181" s="116"/>
      <c r="G181" s="116"/>
      <c r="H181" s="117"/>
      <c r="I181" s="121"/>
      <c r="J181" s="121"/>
      <c r="K181" s="119"/>
      <c r="L181" s="119"/>
      <c r="M181" s="97" t="s">
        <v>9</v>
      </c>
      <c r="N181" s="61">
        <v>15000</v>
      </c>
      <c r="O181" s="108"/>
      <c r="P181" s="294"/>
      <c r="Q181" s="294"/>
      <c r="R181" s="294"/>
    </row>
    <row r="182" spans="1:18" s="14" customFormat="1" ht="18.75" customHeight="1" x14ac:dyDescent="0.2">
      <c r="A182" s="112"/>
      <c r="B182" s="114"/>
      <c r="C182" s="110"/>
      <c r="D182" s="116"/>
      <c r="E182" s="116"/>
      <c r="F182" s="116"/>
      <c r="G182" s="116"/>
      <c r="H182" s="122">
        <v>2021</v>
      </c>
      <c r="I182" s="121"/>
      <c r="J182" s="121"/>
      <c r="K182" s="119"/>
      <c r="L182" s="119"/>
      <c r="M182" s="97" t="s">
        <v>10</v>
      </c>
      <c r="N182" s="61">
        <v>15000</v>
      </c>
      <c r="O182" s="108"/>
      <c r="P182" s="294"/>
      <c r="Q182" s="294"/>
      <c r="R182" s="294"/>
    </row>
    <row r="183" spans="1:18" s="14" customFormat="1" ht="18.75" customHeight="1" x14ac:dyDescent="0.2">
      <c r="A183" s="112"/>
      <c r="B183" s="114"/>
      <c r="C183" s="110"/>
      <c r="D183" s="116"/>
      <c r="E183" s="116"/>
      <c r="F183" s="116"/>
      <c r="G183" s="116"/>
      <c r="H183" s="122"/>
      <c r="I183" s="121"/>
      <c r="J183" s="121"/>
      <c r="K183" s="119"/>
      <c r="L183" s="119"/>
      <c r="M183" s="97" t="s">
        <v>11</v>
      </c>
      <c r="N183" s="61">
        <v>0</v>
      </c>
      <c r="O183" s="108"/>
      <c r="P183" s="294"/>
      <c r="Q183" s="294"/>
      <c r="R183" s="294"/>
    </row>
    <row r="184" spans="1:18" s="14" customFormat="1" ht="18.75" customHeight="1" x14ac:dyDescent="0.2">
      <c r="A184" s="112"/>
      <c r="B184" s="115"/>
      <c r="C184" s="111"/>
      <c r="D184" s="116"/>
      <c r="E184" s="116"/>
      <c r="F184" s="116"/>
      <c r="G184" s="116"/>
      <c r="H184" s="122"/>
      <c r="I184" s="121"/>
      <c r="J184" s="121"/>
      <c r="K184" s="120"/>
      <c r="L184" s="120"/>
      <c r="M184" s="97" t="s">
        <v>64</v>
      </c>
      <c r="N184" s="61">
        <v>0</v>
      </c>
      <c r="O184" s="108"/>
      <c r="P184" s="295"/>
      <c r="Q184" s="295"/>
      <c r="R184" s="295"/>
    </row>
    <row r="185" spans="1:18" s="14" customFormat="1" ht="18.75" customHeight="1" x14ac:dyDescent="0.2">
      <c r="A185" s="112" t="s">
        <v>183</v>
      </c>
      <c r="B185" s="113">
        <v>60014</v>
      </c>
      <c r="C185" s="109">
        <v>6050</v>
      </c>
      <c r="D185" s="116" t="s">
        <v>184</v>
      </c>
      <c r="E185" s="116"/>
      <c r="F185" s="116"/>
      <c r="G185" s="116" t="s">
        <v>18</v>
      </c>
      <c r="H185" s="117">
        <v>2021</v>
      </c>
      <c r="I185" s="121">
        <v>31980</v>
      </c>
      <c r="J185" s="121">
        <v>0</v>
      </c>
      <c r="K185" s="118">
        <v>0</v>
      </c>
      <c r="L185" s="118">
        <v>0</v>
      </c>
      <c r="M185" s="97" t="s">
        <v>8</v>
      </c>
      <c r="N185" s="58">
        <f>SUM(N186:N189)</f>
        <v>6765</v>
      </c>
      <c r="O185" s="108">
        <v>6765</v>
      </c>
      <c r="P185" s="296"/>
      <c r="Q185" s="296"/>
      <c r="R185" s="296"/>
    </row>
    <row r="186" spans="1:18" s="14" customFormat="1" ht="18.75" customHeight="1" x14ac:dyDescent="0.2">
      <c r="A186" s="112"/>
      <c r="B186" s="114"/>
      <c r="C186" s="110"/>
      <c r="D186" s="116"/>
      <c r="E186" s="116"/>
      <c r="F186" s="116"/>
      <c r="G186" s="116"/>
      <c r="H186" s="117"/>
      <c r="I186" s="121"/>
      <c r="J186" s="121"/>
      <c r="K186" s="119"/>
      <c r="L186" s="119"/>
      <c r="M186" s="97" t="s">
        <v>9</v>
      </c>
      <c r="N186" s="61">
        <v>0</v>
      </c>
      <c r="O186" s="108"/>
      <c r="P186" s="294"/>
      <c r="Q186" s="294"/>
      <c r="R186" s="294"/>
    </row>
    <row r="187" spans="1:18" s="14" customFormat="1" ht="18.75" customHeight="1" x14ac:dyDescent="0.2">
      <c r="A187" s="112"/>
      <c r="B187" s="114"/>
      <c r="C187" s="110"/>
      <c r="D187" s="116"/>
      <c r="E187" s="116"/>
      <c r="F187" s="116"/>
      <c r="G187" s="116"/>
      <c r="H187" s="122">
        <v>2022</v>
      </c>
      <c r="I187" s="121"/>
      <c r="J187" s="121"/>
      <c r="K187" s="119"/>
      <c r="L187" s="119"/>
      <c r="M187" s="97" t="s">
        <v>10</v>
      </c>
      <c r="N187" s="61">
        <v>6765</v>
      </c>
      <c r="O187" s="108"/>
      <c r="P187" s="294"/>
      <c r="Q187" s="294"/>
      <c r="R187" s="294"/>
    </row>
    <row r="188" spans="1:18" s="14" customFormat="1" ht="18.75" customHeight="1" x14ac:dyDescent="0.2">
      <c r="A188" s="112"/>
      <c r="B188" s="114"/>
      <c r="C188" s="110"/>
      <c r="D188" s="116"/>
      <c r="E188" s="116"/>
      <c r="F188" s="116"/>
      <c r="G188" s="116"/>
      <c r="H188" s="122"/>
      <c r="I188" s="121"/>
      <c r="J188" s="121"/>
      <c r="K188" s="119"/>
      <c r="L188" s="119"/>
      <c r="M188" s="97" t="s">
        <v>11</v>
      </c>
      <c r="N188" s="61">
        <v>0</v>
      </c>
      <c r="O188" s="108"/>
      <c r="P188" s="294"/>
      <c r="Q188" s="294"/>
      <c r="R188" s="294"/>
    </row>
    <row r="189" spans="1:18" s="14" customFormat="1" ht="18.75" customHeight="1" x14ac:dyDescent="0.2">
      <c r="A189" s="112"/>
      <c r="B189" s="115"/>
      <c r="C189" s="111"/>
      <c r="D189" s="116"/>
      <c r="E189" s="116"/>
      <c r="F189" s="116"/>
      <c r="G189" s="116"/>
      <c r="H189" s="122"/>
      <c r="I189" s="121"/>
      <c r="J189" s="121"/>
      <c r="K189" s="120"/>
      <c r="L189" s="120"/>
      <c r="M189" s="97" t="s">
        <v>64</v>
      </c>
      <c r="N189" s="61">
        <v>0</v>
      </c>
      <c r="O189" s="108"/>
      <c r="P189" s="295"/>
      <c r="Q189" s="295"/>
      <c r="R189" s="295"/>
    </row>
    <row r="190" spans="1:18" s="14" customFormat="1" ht="18.75" customHeight="1" x14ac:dyDescent="0.2">
      <c r="A190" s="112">
        <v>26</v>
      </c>
      <c r="B190" s="113">
        <v>60014</v>
      </c>
      <c r="C190" s="109">
        <v>6050</v>
      </c>
      <c r="D190" s="116" t="s">
        <v>97</v>
      </c>
      <c r="E190" s="116"/>
      <c r="F190" s="116"/>
      <c r="G190" s="116" t="s">
        <v>18</v>
      </c>
      <c r="H190" s="117">
        <v>2020</v>
      </c>
      <c r="I190" s="121">
        <f>SUM(J190+N190+L190+K190)</f>
        <v>1404326.26</v>
      </c>
      <c r="J190" s="121">
        <v>703766.71</v>
      </c>
      <c r="K190" s="118">
        <v>0</v>
      </c>
      <c r="L190" s="118">
        <v>9468.25</v>
      </c>
      <c r="M190" s="66" t="s">
        <v>8</v>
      </c>
      <c r="N190" s="58">
        <f>SUM(N191:N194)</f>
        <v>691091.3</v>
      </c>
      <c r="O190" s="108">
        <v>700559.55</v>
      </c>
      <c r="P190" s="296"/>
      <c r="Q190" s="296"/>
      <c r="R190" s="296"/>
    </row>
    <row r="191" spans="1:18" s="14" customFormat="1" ht="18.75" customHeight="1" x14ac:dyDescent="0.2">
      <c r="A191" s="112"/>
      <c r="B191" s="114"/>
      <c r="C191" s="110"/>
      <c r="D191" s="116"/>
      <c r="E191" s="116"/>
      <c r="F191" s="116"/>
      <c r="G191" s="116"/>
      <c r="H191" s="117"/>
      <c r="I191" s="121"/>
      <c r="J191" s="121"/>
      <c r="K191" s="119"/>
      <c r="L191" s="119"/>
      <c r="M191" s="66" t="s">
        <v>9</v>
      </c>
      <c r="N191" s="61">
        <v>19244.62</v>
      </c>
      <c r="O191" s="108"/>
      <c r="P191" s="294"/>
      <c r="Q191" s="294"/>
      <c r="R191" s="294"/>
    </row>
    <row r="192" spans="1:18" s="14" customFormat="1" ht="18.75" customHeight="1" x14ac:dyDescent="0.2">
      <c r="A192" s="112"/>
      <c r="B192" s="114"/>
      <c r="C192" s="110"/>
      <c r="D192" s="116"/>
      <c r="E192" s="116"/>
      <c r="F192" s="116"/>
      <c r="G192" s="116"/>
      <c r="H192" s="122">
        <v>2021</v>
      </c>
      <c r="I192" s="121"/>
      <c r="J192" s="121"/>
      <c r="K192" s="119"/>
      <c r="L192" s="119"/>
      <c r="M192" s="66" t="s">
        <v>10</v>
      </c>
      <c r="N192" s="61">
        <v>405103.56</v>
      </c>
      <c r="O192" s="108"/>
      <c r="P192" s="294"/>
      <c r="Q192" s="294"/>
      <c r="R192" s="294"/>
    </row>
    <row r="193" spans="1:18" s="14" customFormat="1" ht="18.75" customHeight="1" x14ac:dyDescent="0.2">
      <c r="A193" s="112"/>
      <c r="B193" s="114"/>
      <c r="C193" s="110"/>
      <c r="D193" s="116"/>
      <c r="E193" s="116"/>
      <c r="F193" s="116"/>
      <c r="G193" s="116"/>
      <c r="H193" s="122"/>
      <c r="I193" s="121"/>
      <c r="J193" s="121"/>
      <c r="K193" s="119"/>
      <c r="L193" s="119"/>
      <c r="M193" s="66" t="s">
        <v>11</v>
      </c>
      <c r="N193" s="61">
        <v>0</v>
      </c>
      <c r="O193" s="108"/>
      <c r="P193" s="294"/>
      <c r="Q193" s="294"/>
      <c r="R193" s="294"/>
    </row>
    <row r="194" spans="1:18" s="14" customFormat="1" ht="18.75" customHeight="1" x14ac:dyDescent="0.2">
      <c r="A194" s="112"/>
      <c r="B194" s="115"/>
      <c r="C194" s="111"/>
      <c r="D194" s="116"/>
      <c r="E194" s="116"/>
      <c r="F194" s="116"/>
      <c r="G194" s="116"/>
      <c r="H194" s="122"/>
      <c r="I194" s="121"/>
      <c r="J194" s="121"/>
      <c r="K194" s="120"/>
      <c r="L194" s="120"/>
      <c r="M194" s="66" t="s">
        <v>64</v>
      </c>
      <c r="N194" s="61">
        <v>266743.12</v>
      </c>
      <c r="O194" s="108"/>
      <c r="P194" s="295"/>
      <c r="Q194" s="295"/>
      <c r="R194" s="295"/>
    </row>
    <row r="195" spans="1:18" s="14" customFormat="1" ht="18.75" customHeight="1" x14ac:dyDescent="0.2">
      <c r="A195" s="112">
        <v>27</v>
      </c>
      <c r="B195" s="113">
        <v>60014</v>
      </c>
      <c r="C195" s="109">
        <v>6050</v>
      </c>
      <c r="D195" s="116" t="s">
        <v>98</v>
      </c>
      <c r="E195" s="116"/>
      <c r="F195" s="116"/>
      <c r="G195" s="116" t="s">
        <v>18</v>
      </c>
      <c r="H195" s="117">
        <v>2020</v>
      </c>
      <c r="I195" s="118">
        <f>SUM(J195+N195+L195+K195)</f>
        <v>1024818.0399999999</v>
      </c>
      <c r="J195" s="121">
        <v>258967.15</v>
      </c>
      <c r="K195" s="118">
        <v>0</v>
      </c>
      <c r="L195" s="118">
        <v>94.94</v>
      </c>
      <c r="M195" s="66" t="s">
        <v>8</v>
      </c>
      <c r="N195" s="58">
        <f>SUM(N196:N199)</f>
        <v>765755.95</v>
      </c>
      <c r="O195" s="108">
        <v>765850.89</v>
      </c>
      <c r="P195" s="296"/>
      <c r="Q195" s="296"/>
      <c r="R195" s="296"/>
    </row>
    <row r="196" spans="1:18" s="14" customFormat="1" ht="18.75" customHeight="1" x14ac:dyDescent="0.2">
      <c r="A196" s="112"/>
      <c r="B196" s="114"/>
      <c r="C196" s="110"/>
      <c r="D196" s="116"/>
      <c r="E196" s="116"/>
      <c r="F196" s="116"/>
      <c r="G196" s="116"/>
      <c r="H196" s="117"/>
      <c r="I196" s="119"/>
      <c r="J196" s="121"/>
      <c r="K196" s="119"/>
      <c r="L196" s="119"/>
      <c r="M196" s="66" t="s">
        <v>9</v>
      </c>
      <c r="N196" s="61">
        <v>270886.26</v>
      </c>
      <c r="O196" s="108"/>
      <c r="P196" s="294"/>
      <c r="Q196" s="294"/>
      <c r="R196" s="294"/>
    </row>
    <row r="197" spans="1:18" s="14" customFormat="1" ht="18.75" customHeight="1" x14ac:dyDescent="0.2">
      <c r="A197" s="112"/>
      <c r="B197" s="114"/>
      <c r="C197" s="110"/>
      <c r="D197" s="116"/>
      <c r="E197" s="116"/>
      <c r="F197" s="116"/>
      <c r="G197" s="116"/>
      <c r="H197" s="122">
        <v>2021</v>
      </c>
      <c r="I197" s="119"/>
      <c r="J197" s="121"/>
      <c r="K197" s="119"/>
      <c r="L197" s="119"/>
      <c r="M197" s="66" t="s">
        <v>10</v>
      </c>
      <c r="N197" s="61">
        <v>270886.26</v>
      </c>
      <c r="O197" s="108"/>
      <c r="P197" s="294"/>
      <c r="Q197" s="294"/>
      <c r="R197" s="294"/>
    </row>
    <row r="198" spans="1:18" s="14" customFormat="1" ht="18.75" customHeight="1" x14ac:dyDescent="0.2">
      <c r="A198" s="112"/>
      <c r="B198" s="114"/>
      <c r="C198" s="110"/>
      <c r="D198" s="116"/>
      <c r="E198" s="116"/>
      <c r="F198" s="116"/>
      <c r="G198" s="116"/>
      <c r="H198" s="122"/>
      <c r="I198" s="119"/>
      <c r="J198" s="121"/>
      <c r="K198" s="119"/>
      <c r="L198" s="119"/>
      <c r="M198" s="66" t="s">
        <v>11</v>
      </c>
      <c r="N198" s="61">
        <v>0</v>
      </c>
      <c r="O198" s="108"/>
      <c r="P198" s="294"/>
      <c r="Q198" s="294"/>
      <c r="R198" s="294"/>
    </row>
    <row r="199" spans="1:18" s="14" customFormat="1" ht="17.25" customHeight="1" x14ac:dyDescent="0.2">
      <c r="A199" s="112"/>
      <c r="B199" s="115"/>
      <c r="C199" s="111"/>
      <c r="D199" s="116"/>
      <c r="E199" s="116"/>
      <c r="F199" s="116"/>
      <c r="G199" s="116"/>
      <c r="H199" s="122"/>
      <c r="I199" s="120"/>
      <c r="J199" s="121"/>
      <c r="K199" s="120"/>
      <c r="L199" s="120"/>
      <c r="M199" s="66" t="s">
        <v>64</v>
      </c>
      <c r="N199" s="61">
        <v>223983.43</v>
      </c>
      <c r="O199" s="108"/>
      <c r="P199" s="295"/>
      <c r="Q199" s="295"/>
      <c r="R199" s="295"/>
    </row>
    <row r="200" spans="1:18" s="14" customFormat="1" ht="18.75" customHeight="1" x14ac:dyDescent="0.2">
      <c r="A200" s="112">
        <v>28</v>
      </c>
      <c r="B200" s="113">
        <v>60014</v>
      </c>
      <c r="C200" s="109">
        <v>6050</v>
      </c>
      <c r="D200" s="116" t="s">
        <v>31</v>
      </c>
      <c r="E200" s="116"/>
      <c r="F200" s="116"/>
      <c r="G200" s="116" t="s">
        <v>18</v>
      </c>
      <c r="H200" s="134">
        <v>2021</v>
      </c>
      <c r="I200" s="121">
        <f>SUM(J200+N200+L200+K200)</f>
        <v>148364</v>
      </c>
      <c r="J200" s="121">
        <v>0</v>
      </c>
      <c r="K200" s="118">
        <v>0</v>
      </c>
      <c r="L200" s="118">
        <v>0</v>
      </c>
      <c r="M200" s="66" t="s">
        <v>8</v>
      </c>
      <c r="N200" s="58">
        <f>SUM(N201:N204)</f>
        <v>148364</v>
      </c>
      <c r="O200" s="108">
        <v>148364</v>
      </c>
      <c r="P200" s="296"/>
      <c r="Q200" s="296"/>
      <c r="R200" s="296"/>
    </row>
    <row r="201" spans="1:18" s="14" customFormat="1" ht="18.75" customHeight="1" x14ac:dyDescent="0.2">
      <c r="A201" s="112"/>
      <c r="B201" s="114"/>
      <c r="C201" s="110"/>
      <c r="D201" s="116"/>
      <c r="E201" s="116"/>
      <c r="F201" s="116"/>
      <c r="G201" s="116"/>
      <c r="H201" s="135"/>
      <c r="I201" s="121"/>
      <c r="J201" s="121"/>
      <c r="K201" s="119"/>
      <c r="L201" s="119"/>
      <c r="M201" s="66" t="s">
        <v>9</v>
      </c>
      <c r="N201" s="60">
        <v>74182</v>
      </c>
      <c r="O201" s="108"/>
      <c r="P201" s="294"/>
      <c r="Q201" s="294"/>
      <c r="R201" s="294"/>
    </row>
    <row r="202" spans="1:18" s="14" customFormat="1" ht="18.75" customHeight="1" x14ac:dyDescent="0.2">
      <c r="A202" s="112"/>
      <c r="B202" s="114"/>
      <c r="C202" s="110"/>
      <c r="D202" s="116"/>
      <c r="E202" s="116"/>
      <c r="F202" s="116"/>
      <c r="G202" s="116"/>
      <c r="H202" s="122">
        <v>2021</v>
      </c>
      <c r="I202" s="121"/>
      <c r="J202" s="121"/>
      <c r="K202" s="119"/>
      <c r="L202" s="119"/>
      <c r="M202" s="66" t="s">
        <v>10</v>
      </c>
      <c r="N202" s="60">
        <v>74182</v>
      </c>
      <c r="O202" s="108"/>
      <c r="P202" s="294"/>
      <c r="Q202" s="294"/>
      <c r="R202" s="294"/>
    </row>
    <row r="203" spans="1:18" s="14" customFormat="1" ht="18.75" customHeight="1" x14ac:dyDescent="0.2">
      <c r="A203" s="112"/>
      <c r="B203" s="114"/>
      <c r="C203" s="110"/>
      <c r="D203" s="116"/>
      <c r="E203" s="116"/>
      <c r="F203" s="116"/>
      <c r="G203" s="116"/>
      <c r="H203" s="122"/>
      <c r="I203" s="121"/>
      <c r="J203" s="121"/>
      <c r="K203" s="119"/>
      <c r="L203" s="119"/>
      <c r="M203" s="66" t="s">
        <v>11</v>
      </c>
      <c r="N203" s="61">
        <v>0</v>
      </c>
      <c r="O203" s="108"/>
      <c r="P203" s="294"/>
      <c r="Q203" s="294"/>
      <c r="R203" s="294"/>
    </row>
    <row r="204" spans="1:18" s="14" customFormat="1" ht="18.75" customHeight="1" x14ac:dyDescent="0.2">
      <c r="A204" s="112"/>
      <c r="B204" s="115"/>
      <c r="C204" s="111"/>
      <c r="D204" s="116"/>
      <c r="E204" s="116"/>
      <c r="F204" s="116"/>
      <c r="G204" s="116"/>
      <c r="H204" s="122"/>
      <c r="I204" s="121"/>
      <c r="J204" s="121"/>
      <c r="K204" s="120"/>
      <c r="L204" s="120"/>
      <c r="M204" s="66" t="s">
        <v>12</v>
      </c>
      <c r="N204" s="61">
        <v>0</v>
      </c>
      <c r="O204" s="108"/>
      <c r="P204" s="295"/>
      <c r="Q204" s="295"/>
      <c r="R204" s="295"/>
    </row>
    <row r="205" spans="1:18" s="14" customFormat="1" ht="18.75" customHeight="1" x14ac:dyDescent="0.2">
      <c r="A205" s="112" t="s">
        <v>73</v>
      </c>
      <c r="B205" s="113">
        <v>60014</v>
      </c>
      <c r="C205" s="109">
        <v>6050</v>
      </c>
      <c r="D205" s="116" t="s">
        <v>74</v>
      </c>
      <c r="E205" s="116"/>
      <c r="F205" s="116"/>
      <c r="G205" s="116" t="s">
        <v>18</v>
      </c>
      <c r="H205" s="134">
        <v>2020</v>
      </c>
      <c r="I205" s="121">
        <f>SUM(J205+N205+L205+K205)</f>
        <v>43050</v>
      </c>
      <c r="J205" s="121">
        <v>0</v>
      </c>
      <c r="K205" s="118">
        <v>0</v>
      </c>
      <c r="L205" s="118">
        <v>0</v>
      </c>
      <c r="M205" s="59" t="s">
        <v>8</v>
      </c>
      <c r="N205" s="58">
        <f>SUM(N206:N209)</f>
        <v>43050</v>
      </c>
      <c r="O205" s="108">
        <v>43050</v>
      </c>
      <c r="P205" s="296"/>
      <c r="Q205" s="296"/>
      <c r="R205" s="296"/>
    </row>
    <row r="206" spans="1:18" s="14" customFormat="1" ht="18.75" customHeight="1" x14ac:dyDescent="0.2">
      <c r="A206" s="112"/>
      <c r="B206" s="114"/>
      <c r="C206" s="110"/>
      <c r="D206" s="116"/>
      <c r="E206" s="116"/>
      <c r="F206" s="116"/>
      <c r="G206" s="116"/>
      <c r="H206" s="135"/>
      <c r="I206" s="121"/>
      <c r="J206" s="121"/>
      <c r="K206" s="119"/>
      <c r="L206" s="119"/>
      <c r="M206" s="59" t="s">
        <v>9</v>
      </c>
      <c r="N206" s="60">
        <v>21525</v>
      </c>
      <c r="O206" s="108"/>
      <c r="P206" s="294"/>
      <c r="Q206" s="294"/>
      <c r="R206" s="294"/>
    </row>
    <row r="207" spans="1:18" s="14" customFormat="1" ht="18.75" customHeight="1" x14ac:dyDescent="0.2">
      <c r="A207" s="112"/>
      <c r="B207" s="114"/>
      <c r="C207" s="110"/>
      <c r="D207" s="116"/>
      <c r="E207" s="116"/>
      <c r="F207" s="116"/>
      <c r="G207" s="116"/>
      <c r="H207" s="122">
        <v>2021</v>
      </c>
      <c r="I207" s="121"/>
      <c r="J207" s="121"/>
      <c r="K207" s="119"/>
      <c r="L207" s="119"/>
      <c r="M207" s="59" t="s">
        <v>10</v>
      </c>
      <c r="N207" s="60">
        <v>21525</v>
      </c>
      <c r="O207" s="108"/>
      <c r="P207" s="294"/>
      <c r="Q207" s="294"/>
      <c r="R207" s="294"/>
    </row>
    <row r="208" spans="1:18" s="14" customFormat="1" ht="18.75" customHeight="1" x14ac:dyDescent="0.2">
      <c r="A208" s="112"/>
      <c r="B208" s="114"/>
      <c r="C208" s="110"/>
      <c r="D208" s="116"/>
      <c r="E208" s="116"/>
      <c r="F208" s="116"/>
      <c r="G208" s="116"/>
      <c r="H208" s="122"/>
      <c r="I208" s="121"/>
      <c r="J208" s="121"/>
      <c r="K208" s="119"/>
      <c r="L208" s="119"/>
      <c r="M208" s="59" t="s">
        <v>11</v>
      </c>
      <c r="N208" s="61">
        <v>0</v>
      </c>
      <c r="O208" s="108"/>
      <c r="P208" s="294"/>
      <c r="Q208" s="294"/>
      <c r="R208" s="294"/>
    </row>
    <row r="209" spans="1:18" s="14" customFormat="1" ht="18.75" customHeight="1" x14ac:dyDescent="0.2">
      <c r="A209" s="112"/>
      <c r="B209" s="115"/>
      <c r="C209" s="111"/>
      <c r="D209" s="116"/>
      <c r="E209" s="116"/>
      <c r="F209" s="116"/>
      <c r="G209" s="116"/>
      <c r="H209" s="122"/>
      <c r="I209" s="121"/>
      <c r="J209" s="121"/>
      <c r="K209" s="120"/>
      <c r="L209" s="120"/>
      <c r="M209" s="59" t="s">
        <v>12</v>
      </c>
      <c r="N209" s="61">
        <v>0</v>
      </c>
      <c r="O209" s="108"/>
      <c r="P209" s="295"/>
      <c r="Q209" s="295"/>
      <c r="R209" s="295"/>
    </row>
    <row r="210" spans="1:18" s="14" customFormat="1" ht="18.75" customHeight="1" x14ac:dyDescent="0.2">
      <c r="A210" s="112" t="s">
        <v>171</v>
      </c>
      <c r="B210" s="113">
        <v>60014</v>
      </c>
      <c r="C210" s="109">
        <v>6050</v>
      </c>
      <c r="D210" s="116" t="s">
        <v>172</v>
      </c>
      <c r="E210" s="116"/>
      <c r="F210" s="116"/>
      <c r="G210" s="116" t="s">
        <v>18</v>
      </c>
      <c r="H210" s="134">
        <v>2021</v>
      </c>
      <c r="I210" s="121">
        <f>SUM(J210+N210+L210+K210)</f>
        <v>275000</v>
      </c>
      <c r="J210" s="121">
        <v>0</v>
      </c>
      <c r="K210" s="118">
        <v>0</v>
      </c>
      <c r="L210" s="118">
        <v>0</v>
      </c>
      <c r="M210" s="91" t="s">
        <v>8</v>
      </c>
      <c r="N210" s="58">
        <f>SUM(N211:N214)</f>
        <v>275000</v>
      </c>
      <c r="O210" s="108">
        <v>0</v>
      </c>
      <c r="P210" s="296"/>
      <c r="Q210" s="296"/>
      <c r="R210" s="296"/>
    </row>
    <row r="211" spans="1:18" s="14" customFormat="1" ht="18.75" customHeight="1" x14ac:dyDescent="0.2">
      <c r="A211" s="112"/>
      <c r="B211" s="114"/>
      <c r="C211" s="110"/>
      <c r="D211" s="116"/>
      <c r="E211" s="116"/>
      <c r="F211" s="116"/>
      <c r="G211" s="116"/>
      <c r="H211" s="135"/>
      <c r="I211" s="121"/>
      <c r="J211" s="121"/>
      <c r="K211" s="119"/>
      <c r="L211" s="119"/>
      <c r="M211" s="91" t="s">
        <v>9</v>
      </c>
      <c r="N211" s="60">
        <v>0</v>
      </c>
      <c r="O211" s="108"/>
      <c r="P211" s="294"/>
      <c r="Q211" s="294"/>
      <c r="R211" s="294"/>
    </row>
    <row r="212" spans="1:18" s="14" customFormat="1" ht="18.75" customHeight="1" x14ac:dyDescent="0.2">
      <c r="A212" s="112"/>
      <c r="B212" s="114"/>
      <c r="C212" s="110"/>
      <c r="D212" s="116"/>
      <c r="E212" s="116"/>
      <c r="F212" s="116"/>
      <c r="G212" s="116"/>
      <c r="H212" s="122">
        <v>2021</v>
      </c>
      <c r="I212" s="121"/>
      <c r="J212" s="121"/>
      <c r="K212" s="119"/>
      <c r="L212" s="119"/>
      <c r="M212" s="91" t="s">
        <v>10</v>
      </c>
      <c r="N212" s="60">
        <v>275000</v>
      </c>
      <c r="O212" s="108"/>
      <c r="P212" s="294"/>
      <c r="Q212" s="294"/>
      <c r="R212" s="294"/>
    </row>
    <row r="213" spans="1:18" s="14" customFormat="1" ht="18.75" customHeight="1" x14ac:dyDescent="0.2">
      <c r="A213" s="112"/>
      <c r="B213" s="114"/>
      <c r="C213" s="110"/>
      <c r="D213" s="116"/>
      <c r="E213" s="116"/>
      <c r="F213" s="116"/>
      <c r="G213" s="116"/>
      <c r="H213" s="122"/>
      <c r="I213" s="121"/>
      <c r="J213" s="121"/>
      <c r="K213" s="119"/>
      <c r="L213" s="119"/>
      <c r="M213" s="91" t="s">
        <v>11</v>
      </c>
      <c r="N213" s="61">
        <v>0</v>
      </c>
      <c r="O213" s="108"/>
      <c r="P213" s="294"/>
      <c r="Q213" s="294"/>
      <c r="R213" s="294"/>
    </row>
    <row r="214" spans="1:18" s="14" customFormat="1" ht="18.75" customHeight="1" x14ac:dyDescent="0.2">
      <c r="A214" s="112"/>
      <c r="B214" s="115"/>
      <c r="C214" s="111"/>
      <c r="D214" s="116"/>
      <c r="E214" s="116"/>
      <c r="F214" s="116"/>
      <c r="G214" s="116"/>
      <c r="H214" s="122"/>
      <c r="I214" s="121"/>
      <c r="J214" s="121"/>
      <c r="K214" s="120"/>
      <c r="L214" s="120"/>
      <c r="M214" s="91" t="s">
        <v>12</v>
      </c>
      <c r="N214" s="61">
        <v>0</v>
      </c>
      <c r="O214" s="108"/>
      <c r="P214" s="295"/>
      <c r="Q214" s="295"/>
      <c r="R214" s="295"/>
    </row>
    <row r="215" spans="1:18" s="14" customFormat="1" ht="18.75" customHeight="1" x14ac:dyDescent="0.2">
      <c r="A215" s="112" t="s">
        <v>186</v>
      </c>
      <c r="B215" s="113">
        <v>60014</v>
      </c>
      <c r="C215" s="109">
        <v>6050</v>
      </c>
      <c r="D215" s="116" t="s">
        <v>187</v>
      </c>
      <c r="E215" s="116"/>
      <c r="F215" s="116"/>
      <c r="G215" s="116" t="s">
        <v>18</v>
      </c>
      <c r="H215" s="134">
        <v>2021</v>
      </c>
      <c r="I215" s="121">
        <f>SUM(J215+N215+L215+K215)</f>
        <v>408360</v>
      </c>
      <c r="J215" s="121">
        <v>0</v>
      </c>
      <c r="K215" s="118">
        <v>0</v>
      </c>
      <c r="L215" s="118">
        <v>0</v>
      </c>
      <c r="M215" s="98" t="s">
        <v>8</v>
      </c>
      <c r="N215" s="58">
        <f>SUM(N216:N219)</f>
        <v>408360</v>
      </c>
      <c r="O215" s="108">
        <v>408360</v>
      </c>
      <c r="P215" s="296"/>
      <c r="Q215" s="296"/>
      <c r="R215" s="296"/>
    </row>
    <row r="216" spans="1:18" s="14" customFormat="1" ht="18.75" customHeight="1" x14ac:dyDescent="0.2">
      <c r="A216" s="112"/>
      <c r="B216" s="114"/>
      <c r="C216" s="110"/>
      <c r="D216" s="116"/>
      <c r="E216" s="116"/>
      <c r="F216" s="116"/>
      <c r="G216" s="116"/>
      <c r="H216" s="135"/>
      <c r="I216" s="121"/>
      <c r="J216" s="121"/>
      <c r="K216" s="119"/>
      <c r="L216" s="119"/>
      <c r="M216" s="98" t="s">
        <v>9</v>
      </c>
      <c r="N216" s="60">
        <v>0</v>
      </c>
      <c r="O216" s="108"/>
      <c r="P216" s="294"/>
      <c r="Q216" s="294"/>
      <c r="R216" s="294"/>
    </row>
    <row r="217" spans="1:18" s="14" customFormat="1" ht="18.75" customHeight="1" x14ac:dyDescent="0.2">
      <c r="A217" s="112"/>
      <c r="B217" s="114"/>
      <c r="C217" s="110"/>
      <c r="D217" s="116"/>
      <c r="E217" s="116"/>
      <c r="F217" s="116"/>
      <c r="G217" s="116"/>
      <c r="H217" s="122">
        <v>2021</v>
      </c>
      <c r="I217" s="121"/>
      <c r="J217" s="121"/>
      <c r="K217" s="119"/>
      <c r="L217" s="119"/>
      <c r="M217" s="98" t="s">
        <v>10</v>
      </c>
      <c r="N217" s="60">
        <v>0</v>
      </c>
      <c r="O217" s="108"/>
      <c r="P217" s="294"/>
      <c r="Q217" s="294"/>
      <c r="R217" s="294"/>
    </row>
    <row r="218" spans="1:18" s="14" customFormat="1" ht="18.75" customHeight="1" x14ac:dyDescent="0.2">
      <c r="A218" s="112"/>
      <c r="B218" s="114"/>
      <c r="C218" s="110"/>
      <c r="D218" s="116"/>
      <c r="E218" s="116"/>
      <c r="F218" s="116"/>
      <c r="G218" s="116"/>
      <c r="H218" s="122"/>
      <c r="I218" s="121"/>
      <c r="J218" s="121"/>
      <c r="K218" s="119"/>
      <c r="L218" s="119"/>
      <c r="M218" s="98" t="s">
        <v>11</v>
      </c>
      <c r="N218" s="61">
        <v>408360</v>
      </c>
      <c r="O218" s="108"/>
      <c r="P218" s="294"/>
      <c r="Q218" s="294"/>
      <c r="R218" s="294"/>
    </row>
    <row r="219" spans="1:18" s="14" customFormat="1" ht="18.75" customHeight="1" x14ac:dyDescent="0.2">
      <c r="A219" s="112"/>
      <c r="B219" s="115"/>
      <c r="C219" s="111"/>
      <c r="D219" s="116"/>
      <c r="E219" s="116"/>
      <c r="F219" s="116"/>
      <c r="G219" s="116"/>
      <c r="H219" s="122"/>
      <c r="I219" s="121"/>
      <c r="J219" s="121"/>
      <c r="K219" s="120"/>
      <c r="L219" s="120"/>
      <c r="M219" s="98" t="s">
        <v>12</v>
      </c>
      <c r="N219" s="61">
        <v>0</v>
      </c>
      <c r="O219" s="108"/>
      <c r="P219" s="295"/>
      <c r="Q219" s="295"/>
      <c r="R219" s="295"/>
    </row>
    <row r="220" spans="1:18" s="14" customFormat="1" ht="18.75" customHeight="1" x14ac:dyDescent="0.2">
      <c r="A220" s="126">
        <v>29</v>
      </c>
      <c r="B220" s="127">
        <v>60014</v>
      </c>
      <c r="C220" s="136">
        <v>6050</v>
      </c>
      <c r="D220" s="132" t="s">
        <v>99</v>
      </c>
      <c r="E220" s="132"/>
      <c r="F220" s="132"/>
      <c r="G220" s="132" t="s">
        <v>18</v>
      </c>
      <c r="H220" s="139">
        <v>2020</v>
      </c>
      <c r="I220" s="123">
        <f>SUM(J220+N220+L220+K220)</f>
        <v>1644551.8900000001</v>
      </c>
      <c r="J220" s="131">
        <v>0</v>
      </c>
      <c r="K220" s="123">
        <v>0</v>
      </c>
      <c r="L220" s="123">
        <v>419103.37</v>
      </c>
      <c r="M220" s="13" t="s">
        <v>8</v>
      </c>
      <c r="N220" s="21">
        <f>SUM(N221:N224)</f>
        <v>1225448.52</v>
      </c>
      <c r="O220" s="130">
        <v>1644551.89</v>
      </c>
      <c r="P220" s="293"/>
      <c r="Q220" s="293"/>
      <c r="R220" s="293"/>
    </row>
    <row r="221" spans="1:18" s="14" customFormat="1" ht="18.75" customHeight="1" x14ac:dyDescent="0.2">
      <c r="A221" s="126"/>
      <c r="B221" s="128"/>
      <c r="C221" s="137"/>
      <c r="D221" s="132"/>
      <c r="E221" s="132"/>
      <c r="F221" s="132"/>
      <c r="G221" s="132"/>
      <c r="H221" s="139"/>
      <c r="I221" s="124"/>
      <c r="J221" s="131"/>
      <c r="K221" s="124"/>
      <c r="L221" s="124"/>
      <c r="M221" s="13" t="s">
        <v>9</v>
      </c>
      <c r="N221" s="19">
        <v>425760</v>
      </c>
      <c r="O221" s="130"/>
      <c r="P221" s="294"/>
      <c r="Q221" s="294"/>
      <c r="R221" s="294"/>
    </row>
    <row r="222" spans="1:18" s="14" customFormat="1" ht="18.75" customHeight="1" x14ac:dyDescent="0.2">
      <c r="A222" s="126"/>
      <c r="B222" s="128"/>
      <c r="C222" s="137"/>
      <c r="D222" s="132"/>
      <c r="E222" s="132"/>
      <c r="F222" s="132"/>
      <c r="G222" s="132"/>
      <c r="H222" s="133">
        <v>2021</v>
      </c>
      <c r="I222" s="124"/>
      <c r="J222" s="131"/>
      <c r="K222" s="124"/>
      <c r="L222" s="124"/>
      <c r="M222" s="13" t="s">
        <v>10</v>
      </c>
      <c r="N222" s="19">
        <v>425760</v>
      </c>
      <c r="O222" s="130"/>
      <c r="P222" s="294"/>
      <c r="Q222" s="294"/>
      <c r="R222" s="294"/>
    </row>
    <row r="223" spans="1:18" s="14" customFormat="1" ht="18.75" customHeight="1" x14ac:dyDescent="0.2">
      <c r="A223" s="126"/>
      <c r="B223" s="128"/>
      <c r="C223" s="137"/>
      <c r="D223" s="132"/>
      <c r="E223" s="132"/>
      <c r="F223" s="132"/>
      <c r="G223" s="132"/>
      <c r="H223" s="133"/>
      <c r="I223" s="124"/>
      <c r="J223" s="131"/>
      <c r="K223" s="124"/>
      <c r="L223" s="124"/>
      <c r="M223" s="13" t="s">
        <v>11</v>
      </c>
      <c r="N223" s="19">
        <v>0</v>
      </c>
      <c r="O223" s="130"/>
      <c r="P223" s="294"/>
      <c r="Q223" s="294"/>
      <c r="R223" s="294"/>
    </row>
    <row r="224" spans="1:18" s="14" customFormat="1" ht="18.75" customHeight="1" x14ac:dyDescent="0.2">
      <c r="A224" s="126"/>
      <c r="B224" s="129"/>
      <c r="C224" s="138"/>
      <c r="D224" s="132"/>
      <c r="E224" s="132"/>
      <c r="F224" s="132"/>
      <c r="G224" s="132"/>
      <c r="H224" s="133"/>
      <c r="I224" s="125"/>
      <c r="J224" s="131"/>
      <c r="K224" s="125"/>
      <c r="L224" s="125"/>
      <c r="M224" s="52" t="s">
        <v>64</v>
      </c>
      <c r="N224" s="19">
        <v>373928.52</v>
      </c>
      <c r="O224" s="130"/>
      <c r="P224" s="295"/>
      <c r="Q224" s="295"/>
      <c r="R224" s="295"/>
    </row>
    <row r="225" spans="1:18" s="14" customFormat="1" ht="18.75" customHeight="1" x14ac:dyDescent="0.2">
      <c r="A225" s="126">
        <v>30</v>
      </c>
      <c r="B225" s="127">
        <v>60014</v>
      </c>
      <c r="C225" s="136">
        <v>6050</v>
      </c>
      <c r="D225" s="132" t="s">
        <v>25</v>
      </c>
      <c r="E225" s="132"/>
      <c r="F225" s="132"/>
      <c r="G225" s="132" t="s">
        <v>18</v>
      </c>
      <c r="H225" s="139">
        <v>2021</v>
      </c>
      <c r="I225" s="131">
        <f>SUM(J225+N225+L225+K225)</f>
        <v>76630</v>
      </c>
      <c r="J225" s="131">
        <v>0</v>
      </c>
      <c r="K225" s="123">
        <v>0</v>
      </c>
      <c r="L225" s="123">
        <v>0</v>
      </c>
      <c r="M225" s="13" t="s">
        <v>8</v>
      </c>
      <c r="N225" s="21">
        <f>SUM(N226:N229)</f>
        <v>76630</v>
      </c>
      <c r="O225" s="130">
        <v>76630</v>
      </c>
      <c r="P225" s="293"/>
      <c r="Q225" s="293"/>
      <c r="R225" s="293"/>
    </row>
    <row r="226" spans="1:18" s="14" customFormat="1" ht="18.75" customHeight="1" x14ac:dyDescent="0.2">
      <c r="A226" s="126"/>
      <c r="B226" s="128"/>
      <c r="C226" s="137"/>
      <c r="D226" s="132"/>
      <c r="E226" s="132"/>
      <c r="F226" s="132"/>
      <c r="G226" s="132"/>
      <c r="H226" s="139"/>
      <c r="I226" s="131"/>
      <c r="J226" s="131"/>
      <c r="K226" s="124"/>
      <c r="L226" s="124"/>
      <c r="M226" s="13" t="s">
        <v>9</v>
      </c>
      <c r="N226" s="20">
        <v>38315</v>
      </c>
      <c r="O226" s="130"/>
      <c r="P226" s="294"/>
      <c r="Q226" s="294"/>
      <c r="R226" s="294"/>
    </row>
    <row r="227" spans="1:18" s="14" customFormat="1" ht="18.75" customHeight="1" x14ac:dyDescent="0.2">
      <c r="A227" s="126"/>
      <c r="B227" s="128"/>
      <c r="C227" s="137"/>
      <c r="D227" s="132"/>
      <c r="E227" s="132"/>
      <c r="F227" s="132"/>
      <c r="G227" s="132"/>
      <c r="H227" s="133">
        <v>2021</v>
      </c>
      <c r="I227" s="131"/>
      <c r="J227" s="131"/>
      <c r="K227" s="124"/>
      <c r="L227" s="124"/>
      <c r="M227" s="13" t="s">
        <v>10</v>
      </c>
      <c r="N227" s="20">
        <v>38315</v>
      </c>
      <c r="O227" s="130"/>
      <c r="P227" s="294"/>
      <c r="Q227" s="294"/>
      <c r="R227" s="294"/>
    </row>
    <row r="228" spans="1:18" s="14" customFormat="1" ht="18.75" customHeight="1" x14ac:dyDescent="0.2">
      <c r="A228" s="126"/>
      <c r="B228" s="128"/>
      <c r="C228" s="137"/>
      <c r="D228" s="132"/>
      <c r="E228" s="132"/>
      <c r="F228" s="132"/>
      <c r="G228" s="132"/>
      <c r="H228" s="133"/>
      <c r="I228" s="131"/>
      <c r="J228" s="131"/>
      <c r="K228" s="124"/>
      <c r="L228" s="124"/>
      <c r="M228" s="13" t="s">
        <v>11</v>
      </c>
      <c r="N228" s="19">
        <v>0</v>
      </c>
      <c r="O228" s="130"/>
      <c r="P228" s="294"/>
      <c r="Q228" s="294"/>
      <c r="R228" s="294"/>
    </row>
    <row r="229" spans="1:18" s="14" customFormat="1" ht="18.75" customHeight="1" x14ac:dyDescent="0.2">
      <c r="A229" s="126"/>
      <c r="B229" s="129"/>
      <c r="C229" s="138"/>
      <c r="D229" s="132"/>
      <c r="E229" s="132"/>
      <c r="F229" s="132"/>
      <c r="G229" s="132"/>
      <c r="H229" s="133"/>
      <c r="I229" s="131"/>
      <c r="J229" s="131"/>
      <c r="K229" s="125"/>
      <c r="L229" s="125"/>
      <c r="M229" s="13" t="s">
        <v>12</v>
      </c>
      <c r="N229" s="19">
        <v>0</v>
      </c>
      <c r="O229" s="130"/>
      <c r="P229" s="295"/>
      <c r="Q229" s="295"/>
      <c r="R229" s="295"/>
    </row>
    <row r="230" spans="1:18" s="14" customFormat="1" ht="18.75" customHeight="1" x14ac:dyDescent="0.2">
      <c r="A230" s="126">
        <v>31</v>
      </c>
      <c r="B230" s="127">
        <v>60014</v>
      </c>
      <c r="C230" s="136">
        <v>6050</v>
      </c>
      <c r="D230" s="132" t="s">
        <v>53</v>
      </c>
      <c r="E230" s="132"/>
      <c r="F230" s="132"/>
      <c r="G230" s="132" t="s">
        <v>18</v>
      </c>
      <c r="H230" s="139">
        <v>2021</v>
      </c>
      <c r="I230" s="131">
        <f>SUM(J230+N230+L230+K230)</f>
        <v>0</v>
      </c>
      <c r="J230" s="131">
        <v>0</v>
      </c>
      <c r="K230" s="123">
        <v>0</v>
      </c>
      <c r="L230" s="123">
        <v>0</v>
      </c>
      <c r="M230" s="49" t="s">
        <v>8</v>
      </c>
      <c r="N230" s="21">
        <f>SUM(N231:N234)</f>
        <v>0</v>
      </c>
      <c r="O230" s="130">
        <v>0</v>
      </c>
      <c r="P230" s="293"/>
      <c r="Q230" s="293"/>
      <c r="R230" s="293"/>
    </row>
    <row r="231" spans="1:18" s="14" customFormat="1" ht="18.75" customHeight="1" x14ac:dyDescent="0.2">
      <c r="A231" s="126"/>
      <c r="B231" s="128"/>
      <c r="C231" s="137"/>
      <c r="D231" s="132"/>
      <c r="E231" s="132"/>
      <c r="F231" s="132"/>
      <c r="G231" s="132"/>
      <c r="H231" s="139"/>
      <c r="I231" s="131"/>
      <c r="J231" s="131"/>
      <c r="K231" s="124"/>
      <c r="L231" s="124"/>
      <c r="M231" s="49" t="s">
        <v>9</v>
      </c>
      <c r="N231" s="20">
        <v>0</v>
      </c>
      <c r="O231" s="130"/>
      <c r="P231" s="294"/>
      <c r="Q231" s="294"/>
      <c r="R231" s="294"/>
    </row>
    <row r="232" spans="1:18" s="14" customFormat="1" ht="18.75" customHeight="1" x14ac:dyDescent="0.2">
      <c r="A232" s="126"/>
      <c r="B232" s="128"/>
      <c r="C232" s="137"/>
      <c r="D232" s="132"/>
      <c r="E232" s="132"/>
      <c r="F232" s="132"/>
      <c r="G232" s="132"/>
      <c r="H232" s="133">
        <v>2021</v>
      </c>
      <c r="I232" s="131"/>
      <c r="J232" s="131"/>
      <c r="K232" s="124"/>
      <c r="L232" s="124"/>
      <c r="M232" s="49" t="s">
        <v>10</v>
      </c>
      <c r="N232" s="20">
        <v>0</v>
      </c>
      <c r="O232" s="130"/>
      <c r="P232" s="294"/>
      <c r="Q232" s="294"/>
      <c r="R232" s="294"/>
    </row>
    <row r="233" spans="1:18" s="14" customFormat="1" ht="18.75" customHeight="1" x14ac:dyDescent="0.2">
      <c r="A233" s="126"/>
      <c r="B233" s="128"/>
      <c r="C233" s="137"/>
      <c r="D233" s="132"/>
      <c r="E233" s="132"/>
      <c r="F233" s="132"/>
      <c r="G233" s="132"/>
      <c r="H233" s="133"/>
      <c r="I233" s="131"/>
      <c r="J233" s="131"/>
      <c r="K233" s="124"/>
      <c r="L233" s="124"/>
      <c r="M233" s="49" t="s">
        <v>11</v>
      </c>
      <c r="N233" s="19">
        <v>0</v>
      </c>
      <c r="O233" s="130"/>
      <c r="P233" s="294"/>
      <c r="Q233" s="294"/>
      <c r="R233" s="294"/>
    </row>
    <row r="234" spans="1:18" s="14" customFormat="1" ht="18.75" customHeight="1" x14ac:dyDescent="0.2">
      <c r="A234" s="126"/>
      <c r="B234" s="129"/>
      <c r="C234" s="138"/>
      <c r="D234" s="132"/>
      <c r="E234" s="132"/>
      <c r="F234" s="132"/>
      <c r="G234" s="132"/>
      <c r="H234" s="133"/>
      <c r="I234" s="131"/>
      <c r="J234" s="131"/>
      <c r="K234" s="125"/>
      <c r="L234" s="125"/>
      <c r="M234" s="49" t="s">
        <v>12</v>
      </c>
      <c r="N234" s="19">
        <v>0</v>
      </c>
      <c r="O234" s="130"/>
      <c r="P234" s="295"/>
      <c r="Q234" s="295"/>
      <c r="R234" s="295"/>
    </row>
    <row r="235" spans="1:18" s="14" customFormat="1" ht="18.75" customHeight="1" x14ac:dyDescent="0.2">
      <c r="A235" s="126">
        <v>32</v>
      </c>
      <c r="B235" s="127">
        <v>60014</v>
      </c>
      <c r="C235" s="136">
        <v>6050</v>
      </c>
      <c r="D235" s="132" t="s">
        <v>100</v>
      </c>
      <c r="E235" s="132"/>
      <c r="F235" s="132"/>
      <c r="G235" s="132" t="s">
        <v>18</v>
      </c>
      <c r="H235" s="139">
        <v>2020</v>
      </c>
      <c r="I235" s="123">
        <f>SUM(J235+N235+L235+K235)</f>
        <v>1147277</v>
      </c>
      <c r="J235" s="131">
        <v>0</v>
      </c>
      <c r="K235" s="123">
        <v>0</v>
      </c>
      <c r="L235" s="123">
        <v>272506.5</v>
      </c>
      <c r="M235" s="78" t="s">
        <v>8</v>
      </c>
      <c r="N235" s="22">
        <f>SUM(N236:N239)</f>
        <v>874770.5</v>
      </c>
      <c r="O235" s="130">
        <v>1147277</v>
      </c>
      <c r="P235" s="293"/>
      <c r="Q235" s="293"/>
      <c r="R235" s="293"/>
    </row>
    <row r="236" spans="1:18" s="14" customFormat="1" ht="18.75" customHeight="1" x14ac:dyDescent="0.2">
      <c r="A236" s="126"/>
      <c r="B236" s="128"/>
      <c r="C236" s="137"/>
      <c r="D236" s="132"/>
      <c r="E236" s="132"/>
      <c r="F236" s="132"/>
      <c r="G236" s="132"/>
      <c r="H236" s="139"/>
      <c r="I236" s="124"/>
      <c r="J236" s="131"/>
      <c r="K236" s="124"/>
      <c r="L236" s="124"/>
      <c r="M236" s="78" t="s">
        <v>9</v>
      </c>
      <c r="N236" s="20">
        <v>301132</v>
      </c>
      <c r="O236" s="130"/>
      <c r="P236" s="294"/>
      <c r="Q236" s="294"/>
      <c r="R236" s="294"/>
    </row>
    <row r="237" spans="1:18" s="14" customFormat="1" ht="18.75" customHeight="1" x14ac:dyDescent="0.2">
      <c r="A237" s="126"/>
      <c r="B237" s="128"/>
      <c r="C237" s="137"/>
      <c r="D237" s="132"/>
      <c r="E237" s="132"/>
      <c r="F237" s="132"/>
      <c r="G237" s="132"/>
      <c r="H237" s="133">
        <v>2021</v>
      </c>
      <c r="I237" s="124"/>
      <c r="J237" s="131"/>
      <c r="K237" s="124"/>
      <c r="L237" s="124"/>
      <c r="M237" s="78" t="s">
        <v>10</v>
      </c>
      <c r="N237" s="20">
        <v>301132</v>
      </c>
      <c r="O237" s="130"/>
      <c r="P237" s="294"/>
      <c r="Q237" s="294"/>
      <c r="R237" s="294"/>
    </row>
    <row r="238" spans="1:18" s="14" customFormat="1" ht="18.75" customHeight="1" x14ac:dyDescent="0.2">
      <c r="A238" s="126"/>
      <c r="B238" s="128"/>
      <c r="C238" s="137"/>
      <c r="D238" s="132"/>
      <c r="E238" s="132"/>
      <c r="F238" s="132"/>
      <c r="G238" s="132"/>
      <c r="H238" s="133"/>
      <c r="I238" s="124"/>
      <c r="J238" s="131"/>
      <c r="K238" s="124"/>
      <c r="L238" s="124"/>
      <c r="M238" s="78" t="s">
        <v>11</v>
      </c>
      <c r="N238" s="19">
        <v>0</v>
      </c>
      <c r="O238" s="130"/>
      <c r="P238" s="294"/>
      <c r="Q238" s="294"/>
      <c r="R238" s="294"/>
    </row>
    <row r="239" spans="1:18" s="14" customFormat="1" ht="18.75" customHeight="1" x14ac:dyDescent="0.2">
      <c r="A239" s="126"/>
      <c r="B239" s="129"/>
      <c r="C239" s="138"/>
      <c r="D239" s="132"/>
      <c r="E239" s="132"/>
      <c r="F239" s="132"/>
      <c r="G239" s="132"/>
      <c r="H239" s="133"/>
      <c r="I239" s="125"/>
      <c r="J239" s="131"/>
      <c r="K239" s="125"/>
      <c r="L239" s="125"/>
      <c r="M239" s="78" t="s">
        <v>64</v>
      </c>
      <c r="N239" s="19">
        <v>272506.5</v>
      </c>
      <c r="O239" s="130"/>
      <c r="P239" s="295"/>
      <c r="Q239" s="295"/>
      <c r="R239" s="295"/>
    </row>
    <row r="240" spans="1:18" s="14" customFormat="1" ht="18.75" customHeight="1" x14ac:dyDescent="0.2">
      <c r="A240" s="126">
        <v>33</v>
      </c>
      <c r="B240" s="127">
        <v>60014</v>
      </c>
      <c r="C240" s="136">
        <v>6050</v>
      </c>
      <c r="D240" s="132" t="s">
        <v>101</v>
      </c>
      <c r="E240" s="132"/>
      <c r="F240" s="132"/>
      <c r="G240" s="132" t="s">
        <v>18</v>
      </c>
      <c r="H240" s="139">
        <v>2020</v>
      </c>
      <c r="I240" s="123">
        <f>SUM(J240+N240+L240+K240)</f>
        <v>5061383.6500000004</v>
      </c>
      <c r="J240" s="131">
        <v>0</v>
      </c>
      <c r="K240" s="123">
        <v>900000</v>
      </c>
      <c r="L240" s="123">
        <v>1248624.17</v>
      </c>
      <c r="M240" s="78" t="s">
        <v>8</v>
      </c>
      <c r="N240" s="22">
        <f>SUM(N241:N244)</f>
        <v>2912759.48</v>
      </c>
      <c r="O240" s="130">
        <v>5061383.6500000004</v>
      </c>
      <c r="P240" s="293"/>
      <c r="Q240" s="293"/>
      <c r="R240" s="293"/>
    </row>
    <row r="241" spans="1:18" s="14" customFormat="1" ht="18.75" customHeight="1" x14ac:dyDescent="0.2">
      <c r="A241" s="126"/>
      <c r="B241" s="128"/>
      <c r="C241" s="137"/>
      <c r="D241" s="132"/>
      <c r="E241" s="132"/>
      <c r="F241" s="132"/>
      <c r="G241" s="132"/>
      <c r="H241" s="139"/>
      <c r="I241" s="124"/>
      <c r="J241" s="131"/>
      <c r="K241" s="124"/>
      <c r="L241" s="124"/>
      <c r="M241" s="78" t="s">
        <v>9</v>
      </c>
      <c r="N241" s="19">
        <v>465713.47</v>
      </c>
      <c r="O241" s="130"/>
      <c r="P241" s="294"/>
      <c r="Q241" s="294"/>
      <c r="R241" s="294"/>
    </row>
    <row r="242" spans="1:18" s="14" customFormat="1" ht="18.75" customHeight="1" x14ac:dyDescent="0.2">
      <c r="A242" s="126"/>
      <c r="B242" s="128"/>
      <c r="C242" s="137"/>
      <c r="D242" s="132"/>
      <c r="E242" s="132"/>
      <c r="F242" s="132"/>
      <c r="G242" s="132"/>
      <c r="H242" s="133">
        <v>2021</v>
      </c>
      <c r="I242" s="124"/>
      <c r="J242" s="131"/>
      <c r="K242" s="124"/>
      <c r="L242" s="124"/>
      <c r="M242" s="78" t="s">
        <v>10</v>
      </c>
      <c r="N242" s="19">
        <v>1365713.47</v>
      </c>
      <c r="O242" s="130"/>
      <c r="P242" s="294"/>
      <c r="Q242" s="294"/>
      <c r="R242" s="294"/>
    </row>
    <row r="243" spans="1:18" s="14" customFormat="1" ht="18.75" customHeight="1" x14ac:dyDescent="0.2">
      <c r="A243" s="126"/>
      <c r="B243" s="128"/>
      <c r="C243" s="137"/>
      <c r="D243" s="132"/>
      <c r="E243" s="132"/>
      <c r="F243" s="132"/>
      <c r="G243" s="132"/>
      <c r="H243" s="133"/>
      <c r="I243" s="124"/>
      <c r="J243" s="131"/>
      <c r="K243" s="124"/>
      <c r="L243" s="124"/>
      <c r="M243" s="78" t="s">
        <v>57</v>
      </c>
      <c r="N243" s="19">
        <v>0</v>
      </c>
      <c r="O243" s="130"/>
      <c r="P243" s="294"/>
      <c r="Q243" s="294"/>
      <c r="R243" s="294"/>
    </row>
    <row r="244" spans="1:18" s="14" customFormat="1" ht="18.75" customHeight="1" x14ac:dyDescent="0.2">
      <c r="A244" s="126"/>
      <c r="B244" s="129"/>
      <c r="C244" s="138"/>
      <c r="D244" s="132"/>
      <c r="E244" s="132"/>
      <c r="F244" s="132"/>
      <c r="G244" s="132"/>
      <c r="H244" s="133"/>
      <c r="I244" s="125"/>
      <c r="J244" s="131"/>
      <c r="K244" s="125"/>
      <c r="L244" s="125"/>
      <c r="M244" s="78" t="s">
        <v>64</v>
      </c>
      <c r="N244" s="19">
        <v>1081332.54</v>
      </c>
      <c r="O244" s="130"/>
      <c r="P244" s="295"/>
      <c r="Q244" s="295"/>
      <c r="R244" s="295"/>
    </row>
    <row r="245" spans="1:18" s="14" customFormat="1" ht="18.75" customHeight="1" x14ac:dyDescent="0.2">
      <c r="A245" s="112">
        <v>34</v>
      </c>
      <c r="B245" s="113">
        <v>60014</v>
      </c>
      <c r="C245" s="109">
        <v>6050</v>
      </c>
      <c r="D245" s="116" t="s">
        <v>102</v>
      </c>
      <c r="E245" s="116"/>
      <c r="F245" s="116"/>
      <c r="G245" s="116" t="s">
        <v>18</v>
      </c>
      <c r="H245" s="117">
        <v>2020</v>
      </c>
      <c r="I245" s="118">
        <f>SUM(J245+N245+L245+K245)</f>
        <v>1152494.1499999999</v>
      </c>
      <c r="J245" s="121">
        <v>0</v>
      </c>
      <c r="K245" s="118">
        <v>0</v>
      </c>
      <c r="L245" s="118">
        <v>285916.49</v>
      </c>
      <c r="M245" s="66" t="s">
        <v>8</v>
      </c>
      <c r="N245" s="58">
        <f>SUM(N246:N249)</f>
        <v>866577.65999999992</v>
      </c>
      <c r="O245" s="108">
        <v>1152494.1499999999</v>
      </c>
      <c r="P245" s="296"/>
      <c r="Q245" s="296"/>
      <c r="R245" s="296"/>
    </row>
    <row r="246" spans="1:18" s="14" customFormat="1" ht="18.75" customHeight="1" x14ac:dyDescent="0.2">
      <c r="A246" s="112"/>
      <c r="B246" s="114"/>
      <c r="C246" s="110"/>
      <c r="D246" s="116"/>
      <c r="E246" s="116"/>
      <c r="F246" s="116"/>
      <c r="G246" s="116"/>
      <c r="H246" s="117"/>
      <c r="I246" s="119"/>
      <c r="J246" s="121"/>
      <c r="K246" s="119"/>
      <c r="L246" s="119"/>
      <c r="M246" s="66" t="s">
        <v>9</v>
      </c>
      <c r="N246" s="61">
        <v>305747.3</v>
      </c>
      <c r="O246" s="108"/>
      <c r="P246" s="294"/>
      <c r="Q246" s="294"/>
      <c r="R246" s="294"/>
    </row>
    <row r="247" spans="1:18" s="14" customFormat="1" ht="18.75" customHeight="1" x14ac:dyDescent="0.2">
      <c r="A247" s="112"/>
      <c r="B247" s="114"/>
      <c r="C247" s="110"/>
      <c r="D247" s="116"/>
      <c r="E247" s="116"/>
      <c r="F247" s="116"/>
      <c r="G247" s="116"/>
      <c r="H247" s="122">
        <v>2021</v>
      </c>
      <c r="I247" s="119"/>
      <c r="J247" s="121"/>
      <c r="K247" s="119"/>
      <c r="L247" s="119"/>
      <c r="M247" s="66" t="s">
        <v>10</v>
      </c>
      <c r="N247" s="61">
        <v>305747.28999999998</v>
      </c>
      <c r="O247" s="108"/>
      <c r="P247" s="294"/>
      <c r="Q247" s="294"/>
      <c r="R247" s="294"/>
    </row>
    <row r="248" spans="1:18" s="14" customFormat="1" ht="18.75" customHeight="1" x14ac:dyDescent="0.2">
      <c r="A248" s="112"/>
      <c r="B248" s="114"/>
      <c r="C248" s="110"/>
      <c r="D248" s="116"/>
      <c r="E248" s="116"/>
      <c r="F248" s="116"/>
      <c r="G248" s="116"/>
      <c r="H248" s="122"/>
      <c r="I248" s="119"/>
      <c r="J248" s="121"/>
      <c r="K248" s="119"/>
      <c r="L248" s="119"/>
      <c r="M248" s="66" t="s">
        <v>11</v>
      </c>
      <c r="N248" s="61">
        <v>0</v>
      </c>
      <c r="O248" s="108"/>
      <c r="P248" s="294"/>
      <c r="Q248" s="294"/>
      <c r="R248" s="294"/>
    </row>
    <row r="249" spans="1:18" s="14" customFormat="1" ht="18.75" customHeight="1" x14ac:dyDescent="0.2">
      <c r="A249" s="112"/>
      <c r="B249" s="115"/>
      <c r="C249" s="111"/>
      <c r="D249" s="116"/>
      <c r="E249" s="116"/>
      <c r="F249" s="116"/>
      <c r="G249" s="116"/>
      <c r="H249" s="122"/>
      <c r="I249" s="120"/>
      <c r="J249" s="121"/>
      <c r="K249" s="120"/>
      <c r="L249" s="120"/>
      <c r="M249" s="66" t="s">
        <v>64</v>
      </c>
      <c r="N249" s="61">
        <v>255083.07</v>
      </c>
      <c r="O249" s="108"/>
      <c r="P249" s="295"/>
      <c r="Q249" s="295"/>
      <c r="R249" s="295"/>
    </row>
    <row r="250" spans="1:18" s="14" customFormat="1" ht="18.75" customHeight="1" x14ac:dyDescent="0.2">
      <c r="A250" s="126">
        <v>35</v>
      </c>
      <c r="B250" s="127">
        <v>60014</v>
      </c>
      <c r="C250" s="136">
        <v>6050</v>
      </c>
      <c r="D250" s="132" t="s">
        <v>33</v>
      </c>
      <c r="E250" s="132"/>
      <c r="F250" s="132"/>
      <c r="G250" s="132" t="s">
        <v>18</v>
      </c>
      <c r="H250" s="139">
        <v>2021</v>
      </c>
      <c r="I250" s="123">
        <v>110000</v>
      </c>
      <c r="J250" s="131">
        <v>0</v>
      </c>
      <c r="K250" s="123">
        <v>0</v>
      </c>
      <c r="L250" s="123">
        <v>0</v>
      </c>
      <c r="M250" s="13" t="s">
        <v>8</v>
      </c>
      <c r="N250" s="22">
        <f>SUM(N251:N254)</f>
        <v>71340</v>
      </c>
      <c r="O250" s="130">
        <v>71340</v>
      </c>
      <c r="P250" s="293"/>
      <c r="Q250" s="293"/>
      <c r="R250" s="293"/>
    </row>
    <row r="251" spans="1:18" s="14" customFormat="1" ht="18.75" customHeight="1" x14ac:dyDescent="0.2">
      <c r="A251" s="126"/>
      <c r="B251" s="128"/>
      <c r="C251" s="137"/>
      <c r="D251" s="132"/>
      <c r="E251" s="132"/>
      <c r="F251" s="132"/>
      <c r="G251" s="132"/>
      <c r="H251" s="139"/>
      <c r="I251" s="124"/>
      <c r="J251" s="131"/>
      <c r="K251" s="124"/>
      <c r="L251" s="124"/>
      <c r="M251" s="13" t="s">
        <v>9</v>
      </c>
      <c r="N251" s="19">
        <v>16340</v>
      </c>
      <c r="O251" s="130"/>
      <c r="P251" s="294"/>
      <c r="Q251" s="294"/>
      <c r="R251" s="294"/>
    </row>
    <row r="252" spans="1:18" s="14" customFormat="1" ht="18.75" customHeight="1" x14ac:dyDescent="0.2">
      <c r="A252" s="126"/>
      <c r="B252" s="128"/>
      <c r="C252" s="137"/>
      <c r="D252" s="132"/>
      <c r="E252" s="132"/>
      <c r="F252" s="132"/>
      <c r="G252" s="132"/>
      <c r="H252" s="133">
        <v>2022</v>
      </c>
      <c r="I252" s="124"/>
      <c r="J252" s="131"/>
      <c r="K252" s="124"/>
      <c r="L252" s="124"/>
      <c r="M252" s="13" t="s">
        <v>10</v>
      </c>
      <c r="N252" s="19">
        <v>55000</v>
      </c>
      <c r="O252" s="130"/>
      <c r="P252" s="294"/>
      <c r="Q252" s="294"/>
      <c r="R252" s="294"/>
    </row>
    <row r="253" spans="1:18" s="14" customFormat="1" ht="18.75" customHeight="1" x14ac:dyDescent="0.2">
      <c r="A253" s="126"/>
      <c r="B253" s="128"/>
      <c r="C253" s="137"/>
      <c r="D253" s="132"/>
      <c r="E253" s="132"/>
      <c r="F253" s="132"/>
      <c r="G253" s="132"/>
      <c r="H253" s="133"/>
      <c r="I253" s="124"/>
      <c r="J253" s="131"/>
      <c r="K253" s="124"/>
      <c r="L253" s="124"/>
      <c r="M253" s="13" t="s">
        <v>11</v>
      </c>
      <c r="N253" s="19">
        <v>0</v>
      </c>
      <c r="O253" s="130"/>
      <c r="P253" s="294"/>
      <c r="Q253" s="294"/>
      <c r="R253" s="294"/>
    </row>
    <row r="254" spans="1:18" s="14" customFormat="1" ht="18.75" customHeight="1" x14ac:dyDescent="0.2">
      <c r="A254" s="126"/>
      <c r="B254" s="129"/>
      <c r="C254" s="138"/>
      <c r="D254" s="132"/>
      <c r="E254" s="132"/>
      <c r="F254" s="132"/>
      <c r="G254" s="132"/>
      <c r="H254" s="133"/>
      <c r="I254" s="125"/>
      <c r="J254" s="131"/>
      <c r="K254" s="125"/>
      <c r="L254" s="125"/>
      <c r="M254" s="13" t="s">
        <v>12</v>
      </c>
      <c r="N254" s="19">
        <v>0</v>
      </c>
      <c r="O254" s="130"/>
      <c r="P254" s="295"/>
      <c r="Q254" s="295"/>
      <c r="R254" s="295"/>
    </row>
    <row r="255" spans="1:18" s="14" customFormat="1" ht="18.75" customHeight="1" x14ac:dyDescent="0.2">
      <c r="A255" s="112" t="s">
        <v>188</v>
      </c>
      <c r="B255" s="113">
        <v>60014</v>
      </c>
      <c r="C255" s="109">
        <v>6050</v>
      </c>
      <c r="D255" s="116" t="s">
        <v>189</v>
      </c>
      <c r="E255" s="116"/>
      <c r="F255" s="116"/>
      <c r="G255" s="116" t="s">
        <v>18</v>
      </c>
      <c r="H255" s="117">
        <v>2021</v>
      </c>
      <c r="I255" s="118">
        <v>110000</v>
      </c>
      <c r="J255" s="121">
        <v>0</v>
      </c>
      <c r="K255" s="118">
        <v>0</v>
      </c>
      <c r="L255" s="118">
        <v>0</v>
      </c>
      <c r="M255" s="98" t="s">
        <v>8</v>
      </c>
      <c r="N255" s="58">
        <f>SUM(N256:N259)</f>
        <v>877728</v>
      </c>
      <c r="O255" s="108">
        <v>877728</v>
      </c>
      <c r="P255" s="296"/>
      <c r="Q255" s="296"/>
      <c r="R255" s="296"/>
    </row>
    <row r="256" spans="1:18" s="14" customFormat="1" ht="18.75" customHeight="1" x14ac:dyDescent="0.2">
      <c r="A256" s="112"/>
      <c r="B256" s="114"/>
      <c r="C256" s="110"/>
      <c r="D256" s="116"/>
      <c r="E256" s="116"/>
      <c r="F256" s="116"/>
      <c r="G256" s="116"/>
      <c r="H256" s="117"/>
      <c r="I256" s="119"/>
      <c r="J256" s="121"/>
      <c r="K256" s="119"/>
      <c r="L256" s="119"/>
      <c r="M256" s="98" t="s">
        <v>9</v>
      </c>
      <c r="N256" s="61">
        <v>0</v>
      </c>
      <c r="O256" s="108"/>
      <c r="P256" s="294"/>
      <c r="Q256" s="294"/>
      <c r="R256" s="294"/>
    </row>
    <row r="257" spans="1:18" s="14" customFormat="1" ht="18.75" customHeight="1" x14ac:dyDescent="0.2">
      <c r="A257" s="112"/>
      <c r="B257" s="114"/>
      <c r="C257" s="110"/>
      <c r="D257" s="116"/>
      <c r="E257" s="116"/>
      <c r="F257" s="116"/>
      <c r="G257" s="116"/>
      <c r="H257" s="122">
        <v>2022</v>
      </c>
      <c r="I257" s="119"/>
      <c r="J257" s="121"/>
      <c r="K257" s="119"/>
      <c r="L257" s="119"/>
      <c r="M257" s="98" t="s">
        <v>10</v>
      </c>
      <c r="N257" s="61">
        <v>0</v>
      </c>
      <c r="O257" s="108"/>
      <c r="P257" s="294"/>
      <c r="Q257" s="294"/>
      <c r="R257" s="294"/>
    </row>
    <row r="258" spans="1:18" s="14" customFormat="1" ht="18.75" customHeight="1" x14ac:dyDescent="0.2">
      <c r="A258" s="112"/>
      <c r="B258" s="114"/>
      <c r="C258" s="110"/>
      <c r="D258" s="116"/>
      <c r="E258" s="116"/>
      <c r="F258" s="116"/>
      <c r="G258" s="116"/>
      <c r="H258" s="122"/>
      <c r="I258" s="119"/>
      <c r="J258" s="121"/>
      <c r="K258" s="119"/>
      <c r="L258" s="119"/>
      <c r="M258" s="98" t="s">
        <v>11</v>
      </c>
      <c r="N258" s="61">
        <v>877728</v>
      </c>
      <c r="O258" s="108"/>
      <c r="P258" s="294"/>
      <c r="Q258" s="294"/>
      <c r="R258" s="294"/>
    </row>
    <row r="259" spans="1:18" s="14" customFormat="1" ht="18.75" customHeight="1" x14ac:dyDescent="0.2">
      <c r="A259" s="112"/>
      <c r="B259" s="115"/>
      <c r="C259" s="111"/>
      <c r="D259" s="116"/>
      <c r="E259" s="116"/>
      <c r="F259" s="116"/>
      <c r="G259" s="116"/>
      <c r="H259" s="122"/>
      <c r="I259" s="120"/>
      <c r="J259" s="121"/>
      <c r="K259" s="120"/>
      <c r="L259" s="120"/>
      <c r="M259" s="98" t="s">
        <v>12</v>
      </c>
      <c r="N259" s="61">
        <v>0</v>
      </c>
      <c r="O259" s="108"/>
      <c r="P259" s="295"/>
      <c r="Q259" s="295"/>
      <c r="R259" s="295"/>
    </row>
    <row r="260" spans="1:18" s="14" customFormat="1" ht="18.75" customHeight="1" x14ac:dyDescent="0.2">
      <c r="A260" s="112">
        <v>36</v>
      </c>
      <c r="B260" s="113">
        <v>60014</v>
      </c>
      <c r="C260" s="109">
        <v>6050</v>
      </c>
      <c r="D260" s="116" t="s">
        <v>103</v>
      </c>
      <c r="E260" s="116"/>
      <c r="F260" s="116"/>
      <c r="G260" s="116" t="s">
        <v>18</v>
      </c>
      <c r="H260" s="117">
        <v>2020</v>
      </c>
      <c r="I260" s="118">
        <f>SUM(J260+N260+L260+K260)</f>
        <v>992496.33000000007</v>
      </c>
      <c r="J260" s="121">
        <v>0</v>
      </c>
      <c r="K260" s="118">
        <v>0</v>
      </c>
      <c r="L260" s="118">
        <v>220999.17</v>
      </c>
      <c r="M260" s="92" t="s">
        <v>8</v>
      </c>
      <c r="N260" s="58">
        <f>SUM(N261:N264)</f>
        <v>771497.16</v>
      </c>
      <c r="O260" s="108">
        <v>992496.33</v>
      </c>
      <c r="P260" s="296"/>
      <c r="Q260" s="296"/>
      <c r="R260" s="296"/>
    </row>
    <row r="261" spans="1:18" s="14" customFormat="1" ht="18.75" customHeight="1" x14ac:dyDescent="0.2">
      <c r="A261" s="112"/>
      <c r="B261" s="114"/>
      <c r="C261" s="110"/>
      <c r="D261" s="116"/>
      <c r="E261" s="116"/>
      <c r="F261" s="116"/>
      <c r="G261" s="116"/>
      <c r="H261" s="117"/>
      <c r="I261" s="119"/>
      <c r="J261" s="121"/>
      <c r="K261" s="119"/>
      <c r="L261" s="119"/>
      <c r="M261" s="92" t="s">
        <v>9</v>
      </c>
      <c r="N261" s="60">
        <v>275249</v>
      </c>
      <c r="O261" s="108"/>
      <c r="P261" s="294"/>
      <c r="Q261" s="294"/>
      <c r="R261" s="294"/>
    </row>
    <row r="262" spans="1:18" s="14" customFormat="1" ht="18.75" customHeight="1" x14ac:dyDescent="0.2">
      <c r="A262" s="112"/>
      <c r="B262" s="114"/>
      <c r="C262" s="110"/>
      <c r="D262" s="116"/>
      <c r="E262" s="116"/>
      <c r="F262" s="116"/>
      <c r="G262" s="116"/>
      <c r="H262" s="122">
        <v>2021</v>
      </c>
      <c r="I262" s="119"/>
      <c r="J262" s="121"/>
      <c r="K262" s="119"/>
      <c r="L262" s="119"/>
      <c r="M262" s="92" t="s">
        <v>10</v>
      </c>
      <c r="N262" s="60">
        <v>275249</v>
      </c>
      <c r="O262" s="108"/>
      <c r="P262" s="294"/>
      <c r="Q262" s="294"/>
      <c r="R262" s="294"/>
    </row>
    <row r="263" spans="1:18" s="14" customFormat="1" ht="18.75" customHeight="1" x14ac:dyDescent="0.2">
      <c r="A263" s="112"/>
      <c r="B263" s="114"/>
      <c r="C263" s="110"/>
      <c r="D263" s="116"/>
      <c r="E263" s="116"/>
      <c r="F263" s="116"/>
      <c r="G263" s="116"/>
      <c r="H263" s="122"/>
      <c r="I263" s="119"/>
      <c r="J263" s="121"/>
      <c r="K263" s="119"/>
      <c r="L263" s="119"/>
      <c r="M263" s="92" t="s">
        <v>11</v>
      </c>
      <c r="N263" s="61">
        <v>0</v>
      </c>
      <c r="O263" s="108"/>
      <c r="P263" s="294"/>
      <c r="Q263" s="294"/>
      <c r="R263" s="294"/>
    </row>
    <row r="264" spans="1:18" s="14" customFormat="1" ht="18.75" customHeight="1" x14ac:dyDescent="0.2">
      <c r="A264" s="112"/>
      <c r="B264" s="115"/>
      <c r="C264" s="111"/>
      <c r="D264" s="116"/>
      <c r="E264" s="116"/>
      <c r="F264" s="116"/>
      <c r="G264" s="116"/>
      <c r="H264" s="122"/>
      <c r="I264" s="120"/>
      <c r="J264" s="121"/>
      <c r="K264" s="120"/>
      <c r="L264" s="120"/>
      <c r="M264" s="92" t="s">
        <v>64</v>
      </c>
      <c r="N264" s="61">
        <v>220999.16</v>
      </c>
      <c r="O264" s="108"/>
      <c r="P264" s="295"/>
      <c r="Q264" s="295"/>
      <c r="R264" s="295"/>
    </row>
    <row r="265" spans="1:18" s="14" customFormat="1" ht="18.75" customHeight="1" x14ac:dyDescent="0.2">
      <c r="A265" s="112">
        <v>37</v>
      </c>
      <c r="B265" s="113">
        <v>60014</v>
      </c>
      <c r="C265" s="109">
        <v>6050</v>
      </c>
      <c r="D265" s="116" t="s">
        <v>104</v>
      </c>
      <c r="E265" s="116"/>
      <c r="F265" s="116"/>
      <c r="G265" s="116" t="s">
        <v>18</v>
      </c>
      <c r="H265" s="117">
        <v>2020</v>
      </c>
      <c r="I265" s="118">
        <f>SUM(J265+N265+L265+K265)</f>
        <v>1506015.25</v>
      </c>
      <c r="J265" s="118">
        <v>772013.98</v>
      </c>
      <c r="K265" s="118">
        <v>0</v>
      </c>
      <c r="L265" s="118">
        <v>0</v>
      </c>
      <c r="M265" s="75" t="s">
        <v>8</v>
      </c>
      <c r="N265" s="58">
        <f>SUM(N266:N269)</f>
        <v>734001.27</v>
      </c>
      <c r="O265" s="108">
        <v>734001.27</v>
      </c>
      <c r="P265" s="296"/>
      <c r="Q265" s="296"/>
      <c r="R265" s="296"/>
    </row>
    <row r="266" spans="1:18" s="14" customFormat="1" ht="18.75" customHeight="1" x14ac:dyDescent="0.2">
      <c r="A266" s="112"/>
      <c r="B266" s="114"/>
      <c r="C266" s="110"/>
      <c r="D266" s="116"/>
      <c r="E266" s="116"/>
      <c r="F266" s="116"/>
      <c r="G266" s="116"/>
      <c r="H266" s="117"/>
      <c r="I266" s="119"/>
      <c r="J266" s="119"/>
      <c r="K266" s="119"/>
      <c r="L266" s="119"/>
      <c r="M266" s="75" t="s">
        <v>9</v>
      </c>
      <c r="N266" s="61">
        <v>371</v>
      </c>
      <c r="O266" s="108"/>
      <c r="P266" s="294"/>
      <c r="Q266" s="294"/>
      <c r="R266" s="294"/>
    </row>
    <row r="267" spans="1:18" s="14" customFormat="1" ht="18.75" customHeight="1" x14ac:dyDescent="0.2">
      <c r="A267" s="112"/>
      <c r="B267" s="114"/>
      <c r="C267" s="110"/>
      <c r="D267" s="116"/>
      <c r="E267" s="116"/>
      <c r="F267" s="116"/>
      <c r="G267" s="116"/>
      <c r="H267" s="122">
        <v>2021</v>
      </c>
      <c r="I267" s="119"/>
      <c r="J267" s="119"/>
      <c r="K267" s="119"/>
      <c r="L267" s="119"/>
      <c r="M267" s="75" t="s">
        <v>10</v>
      </c>
      <c r="N267" s="61">
        <v>413163.55</v>
      </c>
      <c r="O267" s="108"/>
      <c r="P267" s="294"/>
      <c r="Q267" s="294"/>
      <c r="R267" s="294"/>
    </row>
    <row r="268" spans="1:18" s="14" customFormat="1" ht="18.75" customHeight="1" x14ac:dyDescent="0.2">
      <c r="A268" s="112"/>
      <c r="B268" s="114"/>
      <c r="C268" s="110"/>
      <c r="D268" s="116"/>
      <c r="E268" s="116"/>
      <c r="F268" s="116"/>
      <c r="G268" s="116"/>
      <c r="H268" s="122"/>
      <c r="I268" s="119"/>
      <c r="J268" s="119"/>
      <c r="K268" s="119"/>
      <c r="L268" s="119"/>
      <c r="M268" s="75" t="s">
        <v>11</v>
      </c>
      <c r="N268" s="61">
        <v>0</v>
      </c>
      <c r="O268" s="108"/>
      <c r="P268" s="294"/>
      <c r="Q268" s="294"/>
      <c r="R268" s="294"/>
    </row>
    <row r="269" spans="1:18" s="14" customFormat="1" ht="18.75" customHeight="1" x14ac:dyDescent="0.2">
      <c r="A269" s="112"/>
      <c r="B269" s="115"/>
      <c r="C269" s="111"/>
      <c r="D269" s="116"/>
      <c r="E269" s="116"/>
      <c r="F269" s="116"/>
      <c r="G269" s="116"/>
      <c r="H269" s="122"/>
      <c r="I269" s="120"/>
      <c r="J269" s="120"/>
      <c r="K269" s="120"/>
      <c r="L269" s="120"/>
      <c r="M269" s="75" t="s">
        <v>64</v>
      </c>
      <c r="N269" s="61">
        <v>320466.71999999997</v>
      </c>
      <c r="O269" s="108"/>
      <c r="P269" s="295"/>
      <c r="Q269" s="295"/>
      <c r="R269" s="295"/>
    </row>
    <row r="270" spans="1:18" s="14" customFormat="1" ht="18.75" customHeight="1" x14ac:dyDescent="0.2">
      <c r="A270" s="126">
        <v>38</v>
      </c>
      <c r="B270" s="127">
        <v>60014</v>
      </c>
      <c r="C270" s="136">
        <v>6050</v>
      </c>
      <c r="D270" s="132" t="s">
        <v>26</v>
      </c>
      <c r="E270" s="132"/>
      <c r="F270" s="132"/>
      <c r="G270" s="132" t="s">
        <v>18</v>
      </c>
      <c r="H270" s="139">
        <v>2020</v>
      </c>
      <c r="I270" s="131">
        <f>SUM(J270+N270+L270+K270)</f>
        <v>2311658.77</v>
      </c>
      <c r="J270" s="131">
        <v>1887209.01</v>
      </c>
      <c r="K270" s="123">
        <v>0</v>
      </c>
      <c r="L270" s="123">
        <v>0</v>
      </c>
      <c r="M270" s="13" t="s">
        <v>8</v>
      </c>
      <c r="N270" s="22">
        <f>SUM(N271:N274)</f>
        <v>424449.76</v>
      </c>
      <c r="O270" s="130">
        <v>424449.76</v>
      </c>
      <c r="P270" s="293"/>
      <c r="Q270" s="293"/>
      <c r="R270" s="293"/>
    </row>
    <row r="271" spans="1:18" s="14" customFormat="1" ht="18.75" customHeight="1" x14ac:dyDescent="0.2">
      <c r="A271" s="126"/>
      <c r="B271" s="128"/>
      <c r="C271" s="137"/>
      <c r="D271" s="132"/>
      <c r="E271" s="132"/>
      <c r="F271" s="132"/>
      <c r="G271" s="132"/>
      <c r="H271" s="139"/>
      <c r="I271" s="131"/>
      <c r="J271" s="131"/>
      <c r="K271" s="124"/>
      <c r="L271" s="124"/>
      <c r="M271" s="13" t="s">
        <v>9</v>
      </c>
      <c r="N271" s="19">
        <v>237123.78</v>
      </c>
      <c r="O271" s="130"/>
      <c r="P271" s="294"/>
      <c r="Q271" s="294"/>
      <c r="R271" s="294"/>
    </row>
    <row r="272" spans="1:18" s="14" customFormat="1" ht="18.75" customHeight="1" x14ac:dyDescent="0.2">
      <c r="A272" s="126"/>
      <c r="B272" s="128"/>
      <c r="C272" s="137"/>
      <c r="D272" s="132"/>
      <c r="E272" s="132"/>
      <c r="F272" s="132"/>
      <c r="G272" s="132"/>
      <c r="H272" s="133">
        <v>2021</v>
      </c>
      <c r="I272" s="131"/>
      <c r="J272" s="131"/>
      <c r="K272" s="124"/>
      <c r="L272" s="124"/>
      <c r="M272" s="13" t="s">
        <v>10</v>
      </c>
      <c r="N272" s="20">
        <v>0</v>
      </c>
      <c r="O272" s="130"/>
      <c r="P272" s="294"/>
      <c r="Q272" s="294"/>
      <c r="R272" s="294"/>
    </row>
    <row r="273" spans="1:18" s="14" customFormat="1" ht="18.75" customHeight="1" x14ac:dyDescent="0.2">
      <c r="A273" s="126"/>
      <c r="B273" s="128"/>
      <c r="C273" s="137"/>
      <c r="D273" s="132"/>
      <c r="E273" s="132"/>
      <c r="F273" s="132"/>
      <c r="G273" s="132"/>
      <c r="H273" s="133"/>
      <c r="I273" s="131"/>
      <c r="J273" s="131"/>
      <c r="K273" s="124"/>
      <c r="L273" s="124"/>
      <c r="M273" s="13" t="s">
        <v>11</v>
      </c>
      <c r="N273" s="19">
        <v>0</v>
      </c>
      <c r="O273" s="130"/>
      <c r="P273" s="294"/>
      <c r="Q273" s="294"/>
      <c r="R273" s="294"/>
    </row>
    <row r="274" spans="1:18" s="14" customFormat="1" ht="18.75" customHeight="1" x14ac:dyDescent="0.2">
      <c r="A274" s="126"/>
      <c r="B274" s="129"/>
      <c r="C274" s="138"/>
      <c r="D274" s="132"/>
      <c r="E274" s="132"/>
      <c r="F274" s="132"/>
      <c r="G274" s="132"/>
      <c r="H274" s="133"/>
      <c r="I274" s="131"/>
      <c r="J274" s="131"/>
      <c r="K274" s="125"/>
      <c r="L274" s="125"/>
      <c r="M274" s="52" t="s">
        <v>64</v>
      </c>
      <c r="N274" s="19">
        <v>187325.98</v>
      </c>
      <c r="O274" s="130"/>
      <c r="P274" s="295"/>
      <c r="Q274" s="295"/>
      <c r="R274" s="295"/>
    </row>
    <row r="275" spans="1:18" s="14" customFormat="1" ht="18.75" customHeight="1" x14ac:dyDescent="0.2">
      <c r="A275" s="112">
        <v>39</v>
      </c>
      <c r="B275" s="113">
        <v>60014</v>
      </c>
      <c r="C275" s="109">
        <v>6050</v>
      </c>
      <c r="D275" s="116" t="s">
        <v>20</v>
      </c>
      <c r="E275" s="116"/>
      <c r="F275" s="116"/>
      <c r="G275" s="116" t="s">
        <v>18</v>
      </c>
      <c r="H275" s="117">
        <v>2021</v>
      </c>
      <c r="I275" s="121">
        <f>SUM(J275+N275+L275+K275)</f>
        <v>160000</v>
      </c>
      <c r="J275" s="121">
        <v>0</v>
      </c>
      <c r="K275" s="118">
        <v>0</v>
      </c>
      <c r="L275" s="118">
        <v>0</v>
      </c>
      <c r="M275" s="75" t="s">
        <v>8</v>
      </c>
      <c r="N275" s="58">
        <f>SUM(N276:N279)</f>
        <v>160000</v>
      </c>
      <c r="O275" s="108">
        <v>160000</v>
      </c>
      <c r="P275" s="296"/>
      <c r="Q275" s="296"/>
      <c r="R275" s="296"/>
    </row>
    <row r="276" spans="1:18" s="14" customFormat="1" ht="18.75" customHeight="1" x14ac:dyDescent="0.2">
      <c r="A276" s="112"/>
      <c r="B276" s="114"/>
      <c r="C276" s="110"/>
      <c r="D276" s="116"/>
      <c r="E276" s="116"/>
      <c r="F276" s="116"/>
      <c r="G276" s="116"/>
      <c r="H276" s="117"/>
      <c r="I276" s="121"/>
      <c r="J276" s="121"/>
      <c r="K276" s="119"/>
      <c r="L276" s="119"/>
      <c r="M276" s="75" t="s">
        <v>9</v>
      </c>
      <c r="N276" s="60">
        <v>80000</v>
      </c>
      <c r="O276" s="108"/>
      <c r="P276" s="294"/>
      <c r="Q276" s="294"/>
      <c r="R276" s="294"/>
    </row>
    <row r="277" spans="1:18" s="14" customFormat="1" ht="18.75" customHeight="1" x14ac:dyDescent="0.2">
      <c r="A277" s="112"/>
      <c r="B277" s="114"/>
      <c r="C277" s="110"/>
      <c r="D277" s="116"/>
      <c r="E277" s="116"/>
      <c r="F277" s="116"/>
      <c r="G277" s="116"/>
      <c r="H277" s="122">
        <v>2021</v>
      </c>
      <c r="I277" s="121"/>
      <c r="J277" s="121"/>
      <c r="K277" s="119"/>
      <c r="L277" s="119"/>
      <c r="M277" s="75" t="s">
        <v>10</v>
      </c>
      <c r="N277" s="60">
        <v>80000</v>
      </c>
      <c r="O277" s="108"/>
      <c r="P277" s="294"/>
      <c r="Q277" s="294"/>
      <c r="R277" s="294"/>
    </row>
    <row r="278" spans="1:18" s="14" customFormat="1" ht="18.75" customHeight="1" x14ac:dyDescent="0.2">
      <c r="A278" s="112"/>
      <c r="B278" s="114"/>
      <c r="C278" s="110"/>
      <c r="D278" s="116"/>
      <c r="E278" s="116"/>
      <c r="F278" s="116"/>
      <c r="G278" s="116"/>
      <c r="H278" s="122"/>
      <c r="I278" s="121"/>
      <c r="J278" s="121"/>
      <c r="K278" s="119"/>
      <c r="L278" s="119"/>
      <c r="M278" s="75" t="s">
        <v>11</v>
      </c>
      <c r="N278" s="61">
        <v>0</v>
      </c>
      <c r="O278" s="108"/>
      <c r="P278" s="294"/>
      <c r="Q278" s="294"/>
      <c r="R278" s="294"/>
    </row>
    <row r="279" spans="1:18" s="14" customFormat="1" ht="18.75" customHeight="1" x14ac:dyDescent="0.2">
      <c r="A279" s="112"/>
      <c r="B279" s="115"/>
      <c r="C279" s="111"/>
      <c r="D279" s="116"/>
      <c r="E279" s="116"/>
      <c r="F279" s="116"/>
      <c r="G279" s="116"/>
      <c r="H279" s="122"/>
      <c r="I279" s="121"/>
      <c r="J279" s="121"/>
      <c r="K279" s="120"/>
      <c r="L279" s="120"/>
      <c r="M279" s="75" t="s">
        <v>21</v>
      </c>
      <c r="N279" s="61">
        <v>0</v>
      </c>
      <c r="O279" s="108"/>
      <c r="P279" s="295"/>
      <c r="Q279" s="295"/>
      <c r="R279" s="295"/>
    </row>
    <row r="280" spans="1:18" s="14" customFormat="1" ht="18.75" customHeight="1" x14ac:dyDescent="0.2">
      <c r="A280" s="126">
        <v>40</v>
      </c>
      <c r="B280" s="127">
        <v>60014</v>
      </c>
      <c r="C280" s="136">
        <v>6050</v>
      </c>
      <c r="D280" s="132" t="s">
        <v>105</v>
      </c>
      <c r="E280" s="132"/>
      <c r="F280" s="132"/>
      <c r="G280" s="132" t="s">
        <v>18</v>
      </c>
      <c r="H280" s="139">
        <v>2018</v>
      </c>
      <c r="I280" s="131">
        <f>SUM(J280+N280+L280+K280)</f>
        <v>19065</v>
      </c>
      <c r="J280" s="131">
        <v>0</v>
      </c>
      <c r="K280" s="123">
        <v>0</v>
      </c>
      <c r="L280" s="123">
        <v>0</v>
      </c>
      <c r="M280" s="13" t="s">
        <v>8</v>
      </c>
      <c r="N280" s="21">
        <f>SUM(N281:N284)</f>
        <v>19065</v>
      </c>
      <c r="O280" s="130">
        <f>N280</f>
        <v>19065</v>
      </c>
      <c r="P280" s="293"/>
      <c r="Q280" s="293"/>
      <c r="R280" s="293"/>
    </row>
    <row r="281" spans="1:18" s="14" customFormat="1" ht="18.75" customHeight="1" x14ac:dyDescent="0.2">
      <c r="A281" s="126"/>
      <c r="B281" s="128"/>
      <c r="C281" s="137"/>
      <c r="D281" s="132"/>
      <c r="E281" s="132"/>
      <c r="F281" s="132"/>
      <c r="G281" s="132"/>
      <c r="H281" s="139"/>
      <c r="I281" s="131"/>
      <c r="J281" s="131"/>
      <c r="K281" s="124"/>
      <c r="L281" s="124"/>
      <c r="M281" s="13" t="s">
        <v>9</v>
      </c>
      <c r="N281" s="20">
        <v>19065</v>
      </c>
      <c r="O281" s="130"/>
      <c r="P281" s="294"/>
      <c r="Q281" s="294"/>
      <c r="R281" s="294"/>
    </row>
    <row r="282" spans="1:18" s="14" customFormat="1" ht="18.75" customHeight="1" x14ac:dyDescent="0.2">
      <c r="A282" s="126"/>
      <c r="B282" s="128"/>
      <c r="C282" s="137"/>
      <c r="D282" s="132"/>
      <c r="E282" s="132"/>
      <c r="F282" s="132"/>
      <c r="G282" s="132"/>
      <c r="H282" s="133">
        <v>2021</v>
      </c>
      <c r="I282" s="131"/>
      <c r="J282" s="131"/>
      <c r="K282" s="124"/>
      <c r="L282" s="124"/>
      <c r="M282" s="13" t="s">
        <v>10</v>
      </c>
      <c r="N282" s="20">
        <v>0</v>
      </c>
      <c r="O282" s="130"/>
      <c r="P282" s="294"/>
      <c r="Q282" s="294"/>
      <c r="R282" s="294"/>
    </row>
    <row r="283" spans="1:18" s="14" customFormat="1" ht="18.75" customHeight="1" x14ac:dyDescent="0.2">
      <c r="A283" s="126"/>
      <c r="B283" s="128"/>
      <c r="C283" s="137"/>
      <c r="D283" s="132"/>
      <c r="E283" s="132"/>
      <c r="F283" s="132"/>
      <c r="G283" s="132"/>
      <c r="H283" s="133"/>
      <c r="I283" s="131"/>
      <c r="J283" s="131"/>
      <c r="K283" s="124"/>
      <c r="L283" s="124"/>
      <c r="M283" s="13" t="s">
        <v>11</v>
      </c>
      <c r="N283" s="19">
        <v>0</v>
      </c>
      <c r="O283" s="130"/>
      <c r="P283" s="294"/>
      <c r="Q283" s="294"/>
      <c r="R283" s="294"/>
    </row>
    <row r="284" spans="1:18" s="14" customFormat="1" ht="18.75" customHeight="1" x14ac:dyDescent="0.2">
      <c r="A284" s="126"/>
      <c r="B284" s="129"/>
      <c r="C284" s="138"/>
      <c r="D284" s="132"/>
      <c r="E284" s="132"/>
      <c r="F284" s="132"/>
      <c r="G284" s="132"/>
      <c r="H284" s="133"/>
      <c r="I284" s="131"/>
      <c r="J284" s="131"/>
      <c r="K284" s="125"/>
      <c r="L284" s="125"/>
      <c r="M284" s="13" t="s">
        <v>21</v>
      </c>
      <c r="N284" s="19">
        <v>0</v>
      </c>
      <c r="O284" s="130"/>
      <c r="P284" s="295"/>
      <c r="Q284" s="295"/>
      <c r="R284" s="295"/>
    </row>
    <row r="285" spans="1:18" s="14" customFormat="1" ht="22.5" customHeight="1" x14ac:dyDescent="0.2">
      <c r="A285" s="112" t="s">
        <v>75</v>
      </c>
      <c r="B285" s="113">
        <v>60014</v>
      </c>
      <c r="C285" s="109">
        <v>6050</v>
      </c>
      <c r="D285" s="116" t="s">
        <v>119</v>
      </c>
      <c r="E285" s="116"/>
      <c r="F285" s="116"/>
      <c r="G285" s="116" t="s">
        <v>18</v>
      </c>
      <c r="H285" s="117">
        <v>2021</v>
      </c>
      <c r="I285" s="121">
        <v>200000</v>
      </c>
      <c r="J285" s="121">
        <v>0</v>
      </c>
      <c r="K285" s="118">
        <v>0</v>
      </c>
      <c r="L285" s="118">
        <v>0</v>
      </c>
      <c r="M285" s="59" t="s">
        <v>8</v>
      </c>
      <c r="N285" s="58">
        <f>SUM(N286:N289)</f>
        <v>7380</v>
      </c>
      <c r="O285" s="108">
        <v>7380</v>
      </c>
      <c r="P285" s="296"/>
      <c r="Q285" s="296"/>
      <c r="R285" s="296"/>
    </row>
    <row r="286" spans="1:18" s="14" customFormat="1" ht="22.5" customHeight="1" x14ac:dyDescent="0.2">
      <c r="A286" s="112"/>
      <c r="B286" s="114"/>
      <c r="C286" s="110"/>
      <c r="D286" s="116"/>
      <c r="E286" s="116"/>
      <c r="F286" s="116"/>
      <c r="G286" s="116"/>
      <c r="H286" s="117"/>
      <c r="I286" s="121"/>
      <c r="J286" s="121"/>
      <c r="K286" s="119"/>
      <c r="L286" s="119"/>
      <c r="M286" s="59" t="s">
        <v>9</v>
      </c>
      <c r="N286" s="60">
        <v>0</v>
      </c>
      <c r="O286" s="108"/>
      <c r="P286" s="294"/>
      <c r="Q286" s="294"/>
      <c r="R286" s="294"/>
    </row>
    <row r="287" spans="1:18" s="14" customFormat="1" ht="23.25" customHeight="1" x14ac:dyDescent="0.2">
      <c r="A287" s="112"/>
      <c r="B287" s="114"/>
      <c r="C287" s="110"/>
      <c r="D287" s="116"/>
      <c r="E287" s="116"/>
      <c r="F287" s="116"/>
      <c r="G287" s="116"/>
      <c r="H287" s="122">
        <v>2022</v>
      </c>
      <c r="I287" s="121"/>
      <c r="J287" s="121"/>
      <c r="K287" s="119"/>
      <c r="L287" s="119"/>
      <c r="M287" s="59" t="s">
        <v>10</v>
      </c>
      <c r="N287" s="60">
        <v>7380</v>
      </c>
      <c r="O287" s="108"/>
      <c r="P287" s="294"/>
      <c r="Q287" s="294"/>
      <c r="R287" s="294"/>
    </row>
    <row r="288" spans="1:18" s="14" customFormat="1" ht="22.5" customHeight="1" x14ac:dyDescent="0.2">
      <c r="A288" s="112"/>
      <c r="B288" s="114"/>
      <c r="C288" s="110"/>
      <c r="D288" s="116"/>
      <c r="E288" s="116"/>
      <c r="F288" s="116"/>
      <c r="G288" s="116"/>
      <c r="H288" s="122"/>
      <c r="I288" s="121"/>
      <c r="J288" s="121"/>
      <c r="K288" s="119"/>
      <c r="L288" s="119"/>
      <c r="M288" s="59" t="s">
        <v>11</v>
      </c>
      <c r="N288" s="61">
        <v>0</v>
      </c>
      <c r="O288" s="108"/>
      <c r="P288" s="294"/>
      <c r="Q288" s="294"/>
      <c r="R288" s="294"/>
    </row>
    <row r="289" spans="1:18" s="14" customFormat="1" ht="22.5" customHeight="1" x14ac:dyDescent="0.2">
      <c r="A289" s="112"/>
      <c r="B289" s="115"/>
      <c r="C289" s="111"/>
      <c r="D289" s="116"/>
      <c r="E289" s="116"/>
      <c r="F289" s="116"/>
      <c r="G289" s="116"/>
      <c r="H289" s="122"/>
      <c r="I289" s="121"/>
      <c r="J289" s="121"/>
      <c r="K289" s="120"/>
      <c r="L289" s="120"/>
      <c r="M289" s="59" t="s">
        <v>21</v>
      </c>
      <c r="N289" s="61">
        <v>0</v>
      </c>
      <c r="O289" s="108"/>
      <c r="P289" s="295"/>
      <c r="Q289" s="295"/>
      <c r="R289" s="295"/>
    </row>
    <row r="290" spans="1:18" s="14" customFormat="1" ht="18.75" customHeight="1" x14ac:dyDescent="0.2">
      <c r="A290" s="126">
        <v>41</v>
      </c>
      <c r="B290" s="127">
        <v>60014</v>
      </c>
      <c r="C290" s="136">
        <v>6050</v>
      </c>
      <c r="D290" s="132" t="s">
        <v>106</v>
      </c>
      <c r="E290" s="132"/>
      <c r="F290" s="132"/>
      <c r="G290" s="132" t="s">
        <v>18</v>
      </c>
      <c r="H290" s="139">
        <v>2020</v>
      </c>
      <c r="I290" s="131">
        <f>SUM(J290+N290+L290+K290)</f>
        <v>1007058.3400000001</v>
      </c>
      <c r="J290" s="131">
        <v>0</v>
      </c>
      <c r="K290" s="123">
        <v>0</v>
      </c>
      <c r="L290" s="123">
        <v>252512.65</v>
      </c>
      <c r="M290" s="13" t="s">
        <v>8</v>
      </c>
      <c r="N290" s="21">
        <f>SUM(N291:N294)</f>
        <v>754545.69000000006</v>
      </c>
      <c r="O290" s="130">
        <v>1007058.34</v>
      </c>
      <c r="P290" s="293"/>
      <c r="Q290" s="293"/>
      <c r="R290" s="293"/>
    </row>
    <row r="291" spans="1:18" s="14" customFormat="1" ht="18.75" customHeight="1" x14ac:dyDescent="0.2">
      <c r="A291" s="126"/>
      <c r="B291" s="128"/>
      <c r="C291" s="137"/>
      <c r="D291" s="132"/>
      <c r="E291" s="132"/>
      <c r="F291" s="132"/>
      <c r="G291" s="132"/>
      <c r="H291" s="139"/>
      <c r="I291" s="131"/>
      <c r="J291" s="131"/>
      <c r="K291" s="124"/>
      <c r="L291" s="124"/>
      <c r="M291" s="13" t="s">
        <v>9</v>
      </c>
      <c r="N291" s="19">
        <v>264632.09000000003</v>
      </c>
      <c r="O291" s="130"/>
      <c r="P291" s="294"/>
      <c r="Q291" s="294"/>
      <c r="R291" s="294"/>
    </row>
    <row r="292" spans="1:18" s="14" customFormat="1" ht="18.75" customHeight="1" x14ac:dyDescent="0.2">
      <c r="A292" s="126"/>
      <c r="B292" s="128"/>
      <c r="C292" s="137"/>
      <c r="D292" s="132"/>
      <c r="E292" s="132"/>
      <c r="F292" s="132"/>
      <c r="G292" s="132"/>
      <c r="H292" s="133">
        <v>2021</v>
      </c>
      <c r="I292" s="131"/>
      <c r="J292" s="131"/>
      <c r="K292" s="124"/>
      <c r="L292" s="124"/>
      <c r="M292" s="13" t="s">
        <v>10</v>
      </c>
      <c r="N292" s="20">
        <v>264632.08</v>
      </c>
      <c r="O292" s="130"/>
      <c r="P292" s="294"/>
      <c r="Q292" s="294"/>
      <c r="R292" s="294"/>
    </row>
    <row r="293" spans="1:18" s="14" customFormat="1" ht="18.75" customHeight="1" x14ac:dyDescent="0.2">
      <c r="A293" s="126"/>
      <c r="B293" s="128"/>
      <c r="C293" s="137"/>
      <c r="D293" s="132"/>
      <c r="E293" s="132"/>
      <c r="F293" s="132"/>
      <c r="G293" s="132"/>
      <c r="H293" s="133"/>
      <c r="I293" s="131"/>
      <c r="J293" s="131"/>
      <c r="K293" s="124"/>
      <c r="L293" s="124"/>
      <c r="M293" s="13" t="s">
        <v>11</v>
      </c>
      <c r="N293" s="19">
        <v>0</v>
      </c>
      <c r="O293" s="130"/>
      <c r="P293" s="294"/>
      <c r="Q293" s="294"/>
      <c r="R293" s="294"/>
    </row>
    <row r="294" spans="1:18" s="14" customFormat="1" ht="18.75" customHeight="1" x14ac:dyDescent="0.2">
      <c r="A294" s="126"/>
      <c r="B294" s="129"/>
      <c r="C294" s="138"/>
      <c r="D294" s="132"/>
      <c r="E294" s="132"/>
      <c r="F294" s="132"/>
      <c r="G294" s="132"/>
      <c r="H294" s="133"/>
      <c r="I294" s="131"/>
      <c r="J294" s="131"/>
      <c r="K294" s="125"/>
      <c r="L294" s="125"/>
      <c r="M294" s="52" t="s">
        <v>64</v>
      </c>
      <c r="N294" s="19">
        <v>225281.52</v>
      </c>
      <c r="O294" s="130"/>
      <c r="P294" s="295"/>
      <c r="Q294" s="295"/>
      <c r="R294" s="295"/>
    </row>
    <row r="295" spans="1:18" s="14" customFormat="1" ht="18.75" customHeight="1" x14ac:dyDescent="0.2">
      <c r="A295" s="126">
        <v>42</v>
      </c>
      <c r="B295" s="127">
        <v>60014</v>
      </c>
      <c r="C295" s="136">
        <v>6050</v>
      </c>
      <c r="D295" s="132" t="s">
        <v>29</v>
      </c>
      <c r="E295" s="132"/>
      <c r="F295" s="132"/>
      <c r="G295" s="132" t="s">
        <v>18</v>
      </c>
      <c r="H295" s="139">
        <v>2020</v>
      </c>
      <c r="I295" s="131">
        <f>SUM(J295+N295+L295+K295)</f>
        <v>68604</v>
      </c>
      <c r="J295" s="131">
        <v>49200</v>
      </c>
      <c r="K295" s="123">
        <v>0</v>
      </c>
      <c r="L295" s="123">
        <v>0</v>
      </c>
      <c r="M295" s="13" t="s">
        <v>8</v>
      </c>
      <c r="N295" s="21">
        <f>SUM(N296:N299)</f>
        <v>19404</v>
      </c>
      <c r="O295" s="130">
        <v>19404</v>
      </c>
      <c r="P295" s="293"/>
      <c r="Q295" s="293"/>
      <c r="R295" s="293"/>
    </row>
    <row r="296" spans="1:18" s="14" customFormat="1" ht="18.75" customHeight="1" x14ac:dyDescent="0.2">
      <c r="A296" s="126"/>
      <c r="B296" s="128"/>
      <c r="C296" s="137"/>
      <c r="D296" s="132"/>
      <c r="E296" s="132"/>
      <c r="F296" s="132"/>
      <c r="G296" s="132"/>
      <c r="H296" s="139"/>
      <c r="I296" s="131"/>
      <c r="J296" s="131"/>
      <c r="K296" s="124"/>
      <c r="L296" s="124"/>
      <c r="M296" s="13" t="s">
        <v>9</v>
      </c>
      <c r="N296" s="20">
        <v>19404</v>
      </c>
      <c r="O296" s="130"/>
      <c r="P296" s="294"/>
      <c r="Q296" s="294"/>
      <c r="R296" s="294"/>
    </row>
    <row r="297" spans="1:18" s="14" customFormat="1" ht="18.75" customHeight="1" x14ac:dyDescent="0.2">
      <c r="A297" s="126"/>
      <c r="B297" s="128"/>
      <c r="C297" s="137"/>
      <c r="D297" s="132"/>
      <c r="E297" s="132"/>
      <c r="F297" s="132"/>
      <c r="G297" s="132"/>
      <c r="H297" s="133">
        <v>2021</v>
      </c>
      <c r="I297" s="131"/>
      <c r="J297" s="131"/>
      <c r="K297" s="124"/>
      <c r="L297" s="124"/>
      <c r="M297" s="13" t="s">
        <v>10</v>
      </c>
      <c r="N297" s="20">
        <v>0</v>
      </c>
      <c r="O297" s="130"/>
      <c r="P297" s="294"/>
      <c r="Q297" s="294"/>
      <c r="R297" s="294"/>
    </row>
    <row r="298" spans="1:18" s="14" customFormat="1" ht="18.75" customHeight="1" x14ac:dyDescent="0.2">
      <c r="A298" s="126"/>
      <c r="B298" s="128"/>
      <c r="C298" s="137"/>
      <c r="D298" s="132"/>
      <c r="E298" s="132"/>
      <c r="F298" s="132"/>
      <c r="G298" s="132"/>
      <c r="H298" s="133"/>
      <c r="I298" s="131"/>
      <c r="J298" s="131"/>
      <c r="K298" s="124"/>
      <c r="L298" s="124"/>
      <c r="M298" s="13" t="s">
        <v>11</v>
      </c>
      <c r="N298" s="19">
        <v>0</v>
      </c>
      <c r="O298" s="130"/>
      <c r="P298" s="294"/>
      <c r="Q298" s="294"/>
      <c r="R298" s="294"/>
    </row>
    <row r="299" spans="1:18" s="14" customFormat="1" ht="18.75" customHeight="1" x14ac:dyDescent="0.2">
      <c r="A299" s="126"/>
      <c r="B299" s="129"/>
      <c r="C299" s="138"/>
      <c r="D299" s="132"/>
      <c r="E299" s="132"/>
      <c r="F299" s="132"/>
      <c r="G299" s="132"/>
      <c r="H299" s="133"/>
      <c r="I299" s="131"/>
      <c r="J299" s="131"/>
      <c r="K299" s="125"/>
      <c r="L299" s="125"/>
      <c r="M299" s="13" t="s">
        <v>21</v>
      </c>
      <c r="N299" s="19">
        <v>0</v>
      </c>
      <c r="O299" s="130"/>
      <c r="P299" s="295"/>
      <c r="Q299" s="295"/>
      <c r="R299" s="295"/>
    </row>
    <row r="300" spans="1:18" s="14" customFormat="1" ht="18.75" customHeight="1" x14ac:dyDescent="0.2">
      <c r="A300" s="112">
        <v>43</v>
      </c>
      <c r="B300" s="113">
        <v>60014</v>
      </c>
      <c r="C300" s="109">
        <v>6050</v>
      </c>
      <c r="D300" s="116" t="s">
        <v>107</v>
      </c>
      <c r="E300" s="116"/>
      <c r="F300" s="116"/>
      <c r="G300" s="116" t="s">
        <v>18</v>
      </c>
      <c r="H300" s="117">
        <v>2021</v>
      </c>
      <c r="I300" s="121">
        <f>SUM(J300+N300+L300+K300)</f>
        <v>167403</v>
      </c>
      <c r="J300" s="121">
        <v>0</v>
      </c>
      <c r="K300" s="118">
        <v>0</v>
      </c>
      <c r="L300" s="118">
        <v>0</v>
      </c>
      <c r="M300" s="66" t="s">
        <v>8</v>
      </c>
      <c r="N300" s="58">
        <f>SUM(N301:N304)</f>
        <v>167403</v>
      </c>
      <c r="O300" s="108">
        <v>167403</v>
      </c>
      <c r="P300" s="296"/>
      <c r="Q300" s="296"/>
      <c r="R300" s="296"/>
    </row>
    <row r="301" spans="1:18" s="14" customFormat="1" ht="18.75" customHeight="1" x14ac:dyDescent="0.2">
      <c r="A301" s="112"/>
      <c r="B301" s="114"/>
      <c r="C301" s="110"/>
      <c r="D301" s="116"/>
      <c r="E301" s="116"/>
      <c r="F301" s="116"/>
      <c r="G301" s="116"/>
      <c r="H301" s="117"/>
      <c r="I301" s="121"/>
      <c r="J301" s="121"/>
      <c r="K301" s="119"/>
      <c r="L301" s="119"/>
      <c r="M301" s="66" t="s">
        <v>9</v>
      </c>
      <c r="N301" s="60">
        <v>83701.5</v>
      </c>
      <c r="O301" s="108"/>
      <c r="P301" s="294"/>
      <c r="Q301" s="294"/>
      <c r="R301" s="294"/>
    </row>
    <row r="302" spans="1:18" s="14" customFormat="1" ht="18.75" customHeight="1" x14ac:dyDescent="0.2">
      <c r="A302" s="112"/>
      <c r="B302" s="114"/>
      <c r="C302" s="110"/>
      <c r="D302" s="116"/>
      <c r="E302" s="116"/>
      <c r="F302" s="116"/>
      <c r="G302" s="116"/>
      <c r="H302" s="122">
        <v>2021</v>
      </c>
      <c r="I302" s="121"/>
      <c r="J302" s="121"/>
      <c r="K302" s="119"/>
      <c r="L302" s="119"/>
      <c r="M302" s="66" t="s">
        <v>10</v>
      </c>
      <c r="N302" s="60">
        <v>83701.5</v>
      </c>
      <c r="O302" s="108"/>
      <c r="P302" s="294"/>
      <c r="Q302" s="294"/>
      <c r="R302" s="294"/>
    </row>
    <row r="303" spans="1:18" s="14" customFormat="1" ht="18.75" customHeight="1" x14ac:dyDescent="0.2">
      <c r="A303" s="112"/>
      <c r="B303" s="114"/>
      <c r="C303" s="110"/>
      <c r="D303" s="116"/>
      <c r="E303" s="116"/>
      <c r="F303" s="116"/>
      <c r="G303" s="116"/>
      <c r="H303" s="122"/>
      <c r="I303" s="121"/>
      <c r="J303" s="121"/>
      <c r="K303" s="119"/>
      <c r="L303" s="119"/>
      <c r="M303" s="66" t="s">
        <v>11</v>
      </c>
      <c r="N303" s="61">
        <v>0</v>
      </c>
      <c r="O303" s="108"/>
      <c r="P303" s="294"/>
      <c r="Q303" s="294"/>
      <c r="R303" s="294"/>
    </row>
    <row r="304" spans="1:18" s="14" customFormat="1" ht="18.75" customHeight="1" x14ac:dyDescent="0.2">
      <c r="A304" s="112"/>
      <c r="B304" s="115"/>
      <c r="C304" s="111"/>
      <c r="D304" s="116"/>
      <c r="E304" s="116"/>
      <c r="F304" s="116"/>
      <c r="G304" s="116"/>
      <c r="H304" s="122"/>
      <c r="I304" s="121"/>
      <c r="J304" s="121"/>
      <c r="K304" s="120"/>
      <c r="L304" s="120"/>
      <c r="M304" s="66" t="s">
        <v>21</v>
      </c>
      <c r="N304" s="61">
        <v>0</v>
      </c>
      <c r="O304" s="108"/>
      <c r="P304" s="295"/>
      <c r="Q304" s="295"/>
      <c r="R304" s="295"/>
    </row>
    <row r="305" spans="1:18" s="14" customFormat="1" ht="18.75" customHeight="1" x14ac:dyDescent="0.2">
      <c r="A305" s="112">
        <v>44</v>
      </c>
      <c r="B305" s="113">
        <v>60014</v>
      </c>
      <c r="C305" s="109">
        <v>6050</v>
      </c>
      <c r="D305" s="116" t="s">
        <v>136</v>
      </c>
      <c r="E305" s="116"/>
      <c r="F305" s="116"/>
      <c r="G305" s="116" t="s">
        <v>18</v>
      </c>
      <c r="H305" s="117">
        <v>2020</v>
      </c>
      <c r="I305" s="121">
        <f>SUM(J305+N305+L305+K305)</f>
        <v>137170</v>
      </c>
      <c r="J305" s="121">
        <v>48585</v>
      </c>
      <c r="K305" s="118">
        <v>0</v>
      </c>
      <c r="L305" s="118">
        <v>0</v>
      </c>
      <c r="M305" s="75" t="s">
        <v>8</v>
      </c>
      <c r="N305" s="58">
        <f>SUM(N306:N309)</f>
        <v>88585</v>
      </c>
      <c r="O305" s="108">
        <v>88585</v>
      </c>
      <c r="P305" s="296"/>
      <c r="Q305" s="296"/>
      <c r="R305" s="296"/>
    </row>
    <row r="306" spans="1:18" s="14" customFormat="1" ht="18.75" customHeight="1" x14ac:dyDescent="0.2">
      <c r="A306" s="112"/>
      <c r="B306" s="114"/>
      <c r="C306" s="110"/>
      <c r="D306" s="116"/>
      <c r="E306" s="116"/>
      <c r="F306" s="116"/>
      <c r="G306" s="116"/>
      <c r="H306" s="117"/>
      <c r="I306" s="121"/>
      <c r="J306" s="121"/>
      <c r="K306" s="119"/>
      <c r="L306" s="119"/>
      <c r="M306" s="75" t="s">
        <v>9</v>
      </c>
      <c r="N306" s="60">
        <v>56285</v>
      </c>
      <c r="O306" s="108"/>
      <c r="P306" s="294"/>
      <c r="Q306" s="294"/>
      <c r="R306" s="294"/>
    </row>
    <row r="307" spans="1:18" s="14" customFormat="1" ht="18.75" customHeight="1" x14ac:dyDescent="0.2">
      <c r="A307" s="112"/>
      <c r="B307" s="114"/>
      <c r="C307" s="110"/>
      <c r="D307" s="116"/>
      <c r="E307" s="116"/>
      <c r="F307" s="116"/>
      <c r="G307" s="116"/>
      <c r="H307" s="122">
        <v>2021</v>
      </c>
      <c r="I307" s="121"/>
      <c r="J307" s="121"/>
      <c r="K307" s="119"/>
      <c r="L307" s="119"/>
      <c r="M307" s="75" t="s">
        <v>10</v>
      </c>
      <c r="N307" s="60">
        <v>32300</v>
      </c>
      <c r="O307" s="108"/>
      <c r="P307" s="294"/>
      <c r="Q307" s="294"/>
      <c r="R307" s="294"/>
    </row>
    <row r="308" spans="1:18" s="14" customFormat="1" ht="18.75" customHeight="1" x14ac:dyDescent="0.2">
      <c r="A308" s="112"/>
      <c r="B308" s="114"/>
      <c r="C308" s="110"/>
      <c r="D308" s="116"/>
      <c r="E308" s="116"/>
      <c r="F308" s="116"/>
      <c r="G308" s="116"/>
      <c r="H308" s="122"/>
      <c r="I308" s="121"/>
      <c r="J308" s="121"/>
      <c r="K308" s="119"/>
      <c r="L308" s="119"/>
      <c r="M308" s="75" t="s">
        <v>11</v>
      </c>
      <c r="N308" s="61">
        <v>0</v>
      </c>
      <c r="O308" s="108"/>
      <c r="P308" s="294"/>
      <c r="Q308" s="294"/>
      <c r="R308" s="294"/>
    </row>
    <row r="309" spans="1:18" s="14" customFormat="1" ht="18.75" customHeight="1" x14ac:dyDescent="0.2">
      <c r="A309" s="112"/>
      <c r="B309" s="115"/>
      <c r="C309" s="111"/>
      <c r="D309" s="116"/>
      <c r="E309" s="116"/>
      <c r="F309" s="116"/>
      <c r="G309" s="116"/>
      <c r="H309" s="122"/>
      <c r="I309" s="121"/>
      <c r="J309" s="121"/>
      <c r="K309" s="120"/>
      <c r="L309" s="120"/>
      <c r="M309" s="75" t="s">
        <v>21</v>
      </c>
      <c r="N309" s="61">
        <v>0</v>
      </c>
      <c r="O309" s="108"/>
      <c r="P309" s="295"/>
      <c r="Q309" s="295"/>
      <c r="R309" s="295"/>
    </row>
    <row r="310" spans="1:18" s="14" customFormat="1" ht="18.75" customHeight="1" x14ac:dyDescent="0.2">
      <c r="A310" s="126">
        <v>45</v>
      </c>
      <c r="B310" s="127">
        <v>60014</v>
      </c>
      <c r="C310" s="136">
        <v>6050</v>
      </c>
      <c r="D310" s="132" t="s">
        <v>108</v>
      </c>
      <c r="E310" s="132"/>
      <c r="F310" s="132"/>
      <c r="G310" s="132" t="s">
        <v>18</v>
      </c>
      <c r="H310" s="139">
        <v>2020</v>
      </c>
      <c r="I310" s="131">
        <f>SUM(J310+N310+L310+K310)</f>
        <v>53628</v>
      </c>
      <c r="J310" s="131">
        <v>23370</v>
      </c>
      <c r="K310" s="123">
        <v>0</v>
      </c>
      <c r="L310" s="123">
        <v>0</v>
      </c>
      <c r="M310" s="78" t="s">
        <v>8</v>
      </c>
      <c r="N310" s="22">
        <f>SUM(N311:N314)</f>
        <v>30258</v>
      </c>
      <c r="O310" s="130">
        <v>30258</v>
      </c>
      <c r="P310" s="293"/>
      <c r="Q310" s="293"/>
      <c r="R310" s="293"/>
    </row>
    <row r="311" spans="1:18" s="14" customFormat="1" ht="18.75" customHeight="1" x14ac:dyDescent="0.2">
      <c r="A311" s="126"/>
      <c r="B311" s="128"/>
      <c r="C311" s="137"/>
      <c r="D311" s="132"/>
      <c r="E311" s="132"/>
      <c r="F311" s="132"/>
      <c r="G311" s="132"/>
      <c r="H311" s="139"/>
      <c r="I311" s="131"/>
      <c r="J311" s="131"/>
      <c r="K311" s="124"/>
      <c r="L311" s="124"/>
      <c r="M311" s="78" t="s">
        <v>9</v>
      </c>
      <c r="N311" s="20">
        <v>26814</v>
      </c>
      <c r="O311" s="130"/>
      <c r="P311" s="294"/>
      <c r="Q311" s="294"/>
      <c r="R311" s="294"/>
    </row>
    <row r="312" spans="1:18" s="14" customFormat="1" ht="18.75" customHeight="1" x14ac:dyDescent="0.2">
      <c r="A312" s="126"/>
      <c r="B312" s="128"/>
      <c r="C312" s="137"/>
      <c r="D312" s="132"/>
      <c r="E312" s="132"/>
      <c r="F312" s="132"/>
      <c r="G312" s="132"/>
      <c r="H312" s="133">
        <v>2021</v>
      </c>
      <c r="I312" s="131"/>
      <c r="J312" s="131"/>
      <c r="K312" s="124"/>
      <c r="L312" s="124"/>
      <c r="M312" s="78" t="s">
        <v>10</v>
      </c>
      <c r="N312" s="20">
        <v>3444</v>
      </c>
      <c r="O312" s="130"/>
      <c r="P312" s="294"/>
      <c r="Q312" s="294"/>
      <c r="R312" s="294"/>
    </row>
    <row r="313" spans="1:18" s="14" customFormat="1" ht="18.75" customHeight="1" x14ac:dyDescent="0.2">
      <c r="A313" s="126"/>
      <c r="B313" s="128"/>
      <c r="C313" s="137"/>
      <c r="D313" s="132"/>
      <c r="E313" s="132"/>
      <c r="F313" s="132"/>
      <c r="G313" s="132"/>
      <c r="H313" s="133"/>
      <c r="I313" s="131"/>
      <c r="J313" s="131"/>
      <c r="K313" s="124"/>
      <c r="L313" s="124"/>
      <c r="M313" s="78" t="s">
        <v>11</v>
      </c>
      <c r="N313" s="19">
        <v>0</v>
      </c>
      <c r="O313" s="130"/>
      <c r="P313" s="294"/>
      <c r="Q313" s="294"/>
      <c r="R313" s="294"/>
    </row>
    <row r="314" spans="1:18" s="14" customFormat="1" ht="18.75" customHeight="1" x14ac:dyDescent="0.2">
      <c r="A314" s="126"/>
      <c r="B314" s="129"/>
      <c r="C314" s="138"/>
      <c r="D314" s="132"/>
      <c r="E314" s="132"/>
      <c r="F314" s="132"/>
      <c r="G314" s="132"/>
      <c r="H314" s="133"/>
      <c r="I314" s="131"/>
      <c r="J314" s="131"/>
      <c r="K314" s="125"/>
      <c r="L314" s="125"/>
      <c r="M314" s="78" t="s">
        <v>21</v>
      </c>
      <c r="N314" s="19">
        <v>0</v>
      </c>
      <c r="O314" s="130"/>
      <c r="P314" s="295"/>
      <c r="Q314" s="295"/>
      <c r="R314" s="295"/>
    </row>
    <row r="315" spans="1:18" s="14" customFormat="1" ht="18.75" customHeight="1" x14ac:dyDescent="0.2">
      <c r="A315" s="126">
        <v>46</v>
      </c>
      <c r="B315" s="127">
        <v>60014</v>
      </c>
      <c r="C315" s="136">
        <v>6050</v>
      </c>
      <c r="D315" s="132" t="s">
        <v>109</v>
      </c>
      <c r="E315" s="132"/>
      <c r="F315" s="132"/>
      <c r="G315" s="132" t="s">
        <v>18</v>
      </c>
      <c r="H315" s="139">
        <v>2021</v>
      </c>
      <c r="I315" s="131">
        <v>100000</v>
      </c>
      <c r="J315" s="131">
        <v>0</v>
      </c>
      <c r="K315" s="123">
        <v>0</v>
      </c>
      <c r="L315" s="123">
        <v>0</v>
      </c>
      <c r="M315" s="78" t="s">
        <v>8</v>
      </c>
      <c r="N315" s="22">
        <f>SUM(N316:N319)</f>
        <v>60178.25</v>
      </c>
      <c r="O315" s="130">
        <v>60178.25</v>
      </c>
      <c r="P315" s="293"/>
      <c r="Q315" s="293"/>
      <c r="R315" s="293"/>
    </row>
    <row r="316" spans="1:18" s="14" customFormat="1" ht="18.75" customHeight="1" x14ac:dyDescent="0.2">
      <c r="A316" s="126"/>
      <c r="B316" s="128"/>
      <c r="C316" s="137"/>
      <c r="D316" s="132"/>
      <c r="E316" s="132"/>
      <c r="F316" s="132"/>
      <c r="G316" s="132"/>
      <c r="H316" s="139"/>
      <c r="I316" s="131"/>
      <c r="J316" s="131"/>
      <c r="K316" s="124"/>
      <c r="L316" s="124"/>
      <c r="M316" s="78" t="s">
        <v>9</v>
      </c>
      <c r="N316" s="20">
        <v>10178.25</v>
      </c>
      <c r="O316" s="130"/>
      <c r="P316" s="294"/>
      <c r="Q316" s="294"/>
      <c r="R316" s="294"/>
    </row>
    <row r="317" spans="1:18" s="14" customFormat="1" ht="18.75" customHeight="1" x14ac:dyDescent="0.2">
      <c r="A317" s="126"/>
      <c r="B317" s="128"/>
      <c r="C317" s="137"/>
      <c r="D317" s="132"/>
      <c r="E317" s="132"/>
      <c r="F317" s="132"/>
      <c r="G317" s="132"/>
      <c r="H317" s="133">
        <v>2022</v>
      </c>
      <c r="I317" s="131"/>
      <c r="J317" s="131"/>
      <c r="K317" s="124"/>
      <c r="L317" s="124"/>
      <c r="M317" s="78" t="s">
        <v>10</v>
      </c>
      <c r="N317" s="20">
        <v>50000</v>
      </c>
      <c r="O317" s="130"/>
      <c r="P317" s="294"/>
      <c r="Q317" s="294"/>
      <c r="R317" s="294"/>
    </row>
    <row r="318" spans="1:18" s="14" customFormat="1" ht="18.75" customHeight="1" x14ac:dyDescent="0.2">
      <c r="A318" s="126"/>
      <c r="B318" s="128"/>
      <c r="C318" s="137"/>
      <c r="D318" s="132"/>
      <c r="E318" s="132"/>
      <c r="F318" s="132"/>
      <c r="G318" s="132"/>
      <c r="H318" s="133"/>
      <c r="I318" s="131"/>
      <c r="J318" s="131"/>
      <c r="K318" s="124"/>
      <c r="L318" s="124"/>
      <c r="M318" s="78" t="s">
        <v>11</v>
      </c>
      <c r="N318" s="19">
        <v>0</v>
      </c>
      <c r="O318" s="130"/>
      <c r="P318" s="294"/>
      <c r="Q318" s="294"/>
      <c r="R318" s="294"/>
    </row>
    <row r="319" spans="1:18" s="14" customFormat="1" ht="18.75" customHeight="1" x14ac:dyDescent="0.2">
      <c r="A319" s="126"/>
      <c r="B319" s="129"/>
      <c r="C319" s="138"/>
      <c r="D319" s="132"/>
      <c r="E319" s="132"/>
      <c r="F319" s="132"/>
      <c r="G319" s="132"/>
      <c r="H319" s="133"/>
      <c r="I319" s="131"/>
      <c r="J319" s="131"/>
      <c r="K319" s="125"/>
      <c r="L319" s="125"/>
      <c r="M319" s="78" t="s">
        <v>21</v>
      </c>
      <c r="N319" s="19">
        <v>0</v>
      </c>
      <c r="O319" s="130"/>
      <c r="P319" s="295"/>
      <c r="Q319" s="295"/>
      <c r="R319" s="295"/>
    </row>
    <row r="320" spans="1:18" s="14" customFormat="1" ht="18.75" customHeight="1" x14ac:dyDescent="0.2">
      <c r="A320" s="112" t="s">
        <v>81</v>
      </c>
      <c r="B320" s="113">
        <v>60014</v>
      </c>
      <c r="C320" s="109">
        <v>6050</v>
      </c>
      <c r="D320" s="116" t="s">
        <v>116</v>
      </c>
      <c r="E320" s="116"/>
      <c r="F320" s="116"/>
      <c r="G320" s="116" t="s">
        <v>18</v>
      </c>
      <c r="H320" s="117">
        <v>2021</v>
      </c>
      <c r="I320" s="121">
        <f>SUM(J320+N320+L320+K320)</f>
        <v>2053850</v>
      </c>
      <c r="J320" s="121">
        <v>0</v>
      </c>
      <c r="K320" s="118">
        <v>0</v>
      </c>
      <c r="L320" s="118">
        <v>0</v>
      </c>
      <c r="M320" s="59" t="s">
        <v>8</v>
      </c>
      <c r="N320" s="58">
        <f>SUM(N321:N324)</f>
        <v>2053850</v>
      </c>
      <c r="O320" s="108">
        <v>2053850</v>
      </c>
      <c r="P320" s="296"/>
      <c r="Q320" s="296"/>
      <c r="R320" s="296"/>
    </row>
    <row r="321" spans="1:18" s="14" customFormat="1" ht="18.75" customHeight="1" x14ac:dyDescent="0.2">
      <c r="A321" s="112"/>
      <c r="B321" s="114"/>
      <c r="C321" s="110"/>
      <c r="D321" s="116"/>
      <c r="E321" s="116"/>
      <c r="F321" s="116"/>
      <c r="G321" s="116"/>
      <c r="H321" s="117"/>
      <c r="I321" s="121"/>
      <c r="J321" s="121"/>
      <c r="K321" s="119"/>
      <c r="L321" s="119"/>
      <c r="M321" s="59" t="s">
        <v>9</v>
      </c>
      <c r="N321" s="60">
        <v>553850</v>
      </c>
      <c r="O321" s="108"/>
      <c r="P321" s="294"/>
      <c r="Q321" s="294"/>
      <c r="R321" s="294"/>
    </row>
    <row r="322" spans="1:18" s="14" customFormat="1" ht="18.75" customHeight="1" x14ac:dyDescent="0.2">
      <c r="A322" s="112"/>
      <c r="B322" s="114"/>
      <c r="C322" s="110"/>
      <c r="D322" s="116"/>
      <c r="E322" s="116"/>
      <c r="F322" s="116"/>
      <c r="G322" s="116"/>
      <c r="H322" s="122">
        <v>2021</v>
      </c>
      <c r="I322" s="121"/>
      <c r="J322" s="121"/>
      <c r="K322" s="119"/>
      <c r="L322" s="119"/>
      <c r="M322" s="59" t="s">
        <v>10</v>
      </c>
      <c r="N322" s="60">
        <v>1500000</v>
      </c>
      <c r="O322" s="108"/>
      <c r="P322" s="294"/>
      <c r="Q322" s="294"/>
      <c r="R322" s="294"/>
    </row>
    <row r="323" spans="1:18" s="14" customFormat="1" ht="18.75" customHeight="1" x14ac:dyDescent="0.2">
      <c r="A323" s="112"/>
      <c r="B323" s="114"/>
      <c r="C323" s="110"/>
      <c r="D323" s="116"/>
      <c r="E323" s="116"/>
      <c r="F323" s="116"/>
      <c r="G323" s="116"/>
      <c r="H323" s="122"/>
      <c r="I323" s="121"/>
      <c r="J323" s="121"/>
      <c r="K323" s="119"/>
      <c r="L323" s="119"/>
      <c r="M323" s="59" t="s">
        <v>11</v>
      </c>
      <c r="N323" s="61">
        <v>0</v>
      </c>
      <c r="O323" s="108"/>
      <c r="P323" s="294"/>
      <c r="Q323" s="294"/>
      <c r="R323" s="294"/>
    </row>
    <row r="324" spans="1:18" s="14" customFormat="1" ht="18.75" customHeight="1" x14ac:dyDescent="0.2">
      <c r="A324" s="112"/>
      <c r="B324" s="115"/>
      <c r="C324" s="111"/>
      <c r="D324" s="116"/>
      <c r="E324" s="116"/>
      <c r="F324" s="116"/>
      <c r="G324" s="116"/>
      <c r="H324" s="122"/>
      <c r="I324" s="121"/>
      <c r="J324" s="121"/>
      <c r="K324" s="120"/>
      <c r="L324" s="120"/>
      <c r="M324" s="59" t="s">
        <v>21</v>
      </c>
      <c r="N324" s="61">
        <v>0</v>
      </c>
      <c r="O324" s="108"/>
      <c r="P324" s="295"/>
      <c r="Q324" s="295"/>
      <c r="R324" s="295"/>
    </row>
    <row r="325" spans="1:18" s="14" customFormat="1" ht="18.75" customHeight="1" x14ac:dyDescent="0.2">
      <c r="A325" s="112" t="s">
        <v>132</v>
      </c>
      <c r="B325" s="113">
        <v>60014</v>
      </c>
      <c r="C325" s="109">
        <v>6050</v>
      </c>
      <c r="D325" s="116" t="s">
        <v>133</v>
      </c>
      <c r="E325" s="116"/>
      <c r="F325" s="116"/>
      <c r="G325" s="116" t="s">
        <v>18</v>
      </c>
      <c r="H325" s="117">
        <v>2020</v>
      </c>
      <c r="I325" s="121">
        <f>SUM(J325+N325+L325+K325)</f>
        <v>71030.66</v>
      </c>
      <c r="J325" s="121">
        <v>41510.660000000003</v>
      </c>
      <c r="K325" s="118">
        <v>0</v>
      </c>
      <c r="L325" s="118">
        <v>0</v>
      </c>
      <c r="M325" s="75" t="s">
        <v>8</v>
      </c>
      <c r="N325" s="58">
        <f>SUM(N326:N329)</f>
        <v>29520</v>
      </c>
      <c r="O325" s="108">
        <v>29520</v>
      </c>
      <c r="P325" s="296"/>
      <c r="Q325" s="296"/>
      <c r="R325" s="296"/>
    </row>
    <row r="326" spans="1:18" s="14" customFormat="1" ht="18.75" customHeight="1" x14ac:dyDescent="0.2">
      <c r="A326" s="112"/>
      <c r="B326" s="114"/>
      <c r="C326" s="110"/>
      <c r="D326" s="116"/>
      <c r="E326" s="116"/>
      <c r="F326" s="116"/>
      <c r="G326" s="116"/>
      <c r="H326" s="117"/>
      <c r="I326" s="121"/>
      <c r="J326" s="121"/>
      <c r="K326" s="119"/>
      <c r="L326" s="119"/>
      <c r="M326" s="75" t="s">
        <v>9</v>
      </c>
      <c r="N326" s="60">
        <v>23676.89</v>
      </c>
      <c r="O326" s="108"/>
      <c r="P326" s="294"/>
      <c r="Q326" s="294"/>
      <c r="R326" s="294"/>
    </row>
    <row r="327" spans="1:18" s="14" customFormat="1" ht="18.75" customHeight="1" x14ac:dyDescent="0.2">
      <c r="A327" s="112"/>
      <c r="B327" s="114"/>
      <c r="C327" s="110"/>
      <c r="D327" s="116"/>
      <c r="E327" s="116"/>
      <c r="F327" s="116"/>
      <c r="G327" s="116"/>
      <c r="H327" s="122">
        <v>2021</v>
      </c>
      <c r="I327" s="121"/>
      <c r="J327" s="121"/>
      <c r="K327" s="119"/>
      <c r="L327" s="119"/>
      <c r="M327" s="75" t="s">
        <v>10</v>
      </c>
      <c r="N327" s="60">
        <v>5843.11</v>
      </c>
      <c r="O327" s="108"/>
      <c r="P327" s="294"/>
      <c r="Q327" s="294"/>
      <c r="R327" s="294"/>
    </row>
    <row r="328" spans="1:18" s="14" customFormat="1" ht="18.75" customHeight="1" x14ac:dyDescent="0.2">
      <c r="A328" s="112"/>
      <c r="B328" s="114"/>
      <c r="C328" s="110"/>
      <c r="D328" s="116"/>
      <c r="E328" s="116"/>
      <c r="F328" s="116"/>
      <c r="G328" s="116"/>
      <c r="H328" s="122"/>
      <c r="I328" s="121"/>
      <c r="J328" s="121"/>
      <c r="K328" s="119"/>
      <c r="L328" s="119"/>
      <c r="M328" s="75" t="s">
        <v>11</v>
      </c>
      <c r="N328" s="61">
        <v>0</v>
      </c>
      <c r="O328" s="108"/>
      <c r="P328" s="294"/>
      <c r="Q328" s="294"/>
      <c r="R328" s="294"/>
    </row>
    <row r="329" spans="1:18" s="14" customFormat="1" ht="18.75" customHeight="1" x14ac:dyDescent="0.2">
      <c r="A329" s="112"/>
      <c r="B329" s="115"/>
      <c r="C329" s="111"/>
      <c r="D329" s="116"/>
      <c r="E329" s="116"/>
      <c r="F329" s="116"/>
      <c r="G329" s="116"/>
      <c r="H329" s="122"/>
      <c r="I329" s="121"/>
      <c r="J329" s="121"/>
      <c r="K329" s="120"/>
      <c r="L329" s="120"/>
      <c r="M329" s="75" t="s">
        <v>21</v>
      </c>
      <c r="N329" s="61">
        <v>0</v>
      </c>
      <c r="O329" s="108"/>
      <c r="P329" s="295"/>
      <c r="Q329" s="295"/>
      <c r="R329" s="295"/>
    </row>
    <row r="330" spans="1:18" s="14" customFormat="1" ht="18.75" customHeight="1" x14ac:dyDescent="0.2">
      <c r="A330" s="112" t="s">
        <v>190</v>
      </c>
      <c r="B330" s="113">
        <v>60014</v>
      </c>
      <c r="C330" s="109">
        <v>6050</v>
      </c>
      <c r="D330" s="116" t="s">
        <v>191</v>
      </c>
      <c r="E330" s="116"/>
      <c r="F330" s="116"/>
      <c r="G330" s="116" t="s">
        <v>18</v>
      </c>
      <c r="H330" s="117">
        <v>2021</v>
      </c>
      <c r="I330" s="121">
        <f>SUM(J330+N330+L330+K330)</f>
        <v>10455</v>
      </c>
      <c r="J330" s="121">
        <v>0</v>
      </c>
      <c r="K330" s="118">
        <v>0</v>
      </c>
      <c r="L330" s="118">
        <v>0</v>
      </c>
      <c r="M330" s="98" t="s">
        <v>8</v>
      </c>
      <c r="N330" s="58">
        <f>SUM(N331:N334)</f>
        <v>10455</v>
      </c>
      <c r="O330" s="108">
        <v>10455</v>
      </c>
      <c r="P330" s="296"/>
      <c r="Q330" s="296"/>
      <c r="R330" s="296"/>
    </row>
    <row r="331" spans="1:18" s="14" customFormat="1" ht="18.75" customHeight="1" x14ac:dyDescent="0.2">
      <c r="A331" s="112"/>
      <c r="B331" s="114"/>
      <c r="C331" s="110"/>
      <c r="D331" s="116"/>
      <c r="E331" s="116"/>
      <c r="F331" s="116"/>
      <c r="G331" s="116"/>
      <c r="H331" s="117"/>
      <c r="I331" s="121"/>
      <c r="J331" s="121"/>
      <c r="K331" s="119"/>
      <c r="L331" s="119"/>
      <c r="M331" s="98" t="s">
        <v>9</v>
      </c>
      <c r="N331" s="60">
        <v>10455</v>
      </c>
      <c r="O331" s="108"/>
      <c r="P331" s="294"/>
      <c r="Q331" s="294"/>
      <c r="R331" s="294"/>
    </row>
    <row r="332" spans="1:18" s="14" customFormat="1" ht="18.75" customHeight="1" x14ac:dyDescent="0.2">
      <c r="A332" s="112"/>
      <c r="B332" s="114"/>
      <c r="C332" s="110"/>
      <c r="D332" s="116"/>
      <c r="E332" s="116"/>
      <c r="F332" s="116"/>
      <c r="G332" s="116"/>
      <c r="H332" s="122">
        <v>2022</v>
      </c>
      <c r="I332" s="121"/>
      <c r="J332" s="121"/>
      <c r="K332" s="119"/>
      <c r="L332" s="119"/>
      <c r="M332" s="98" t="s">
        <v>10</v>
      </c>
      <c r="N332" s="60">
        <v>0</v>
      </c>
      <c r="O332" s="108"/>
      <c r="P332" s="294"/>
      <c r="Q332" s="294"/>
      <c r="R332" s="294"/>
    </row>
    <row r="333" spans="1:18" s="14" customFormat="1" ht="18.75" customHeight="1" x14ac:dyDescent="0.2">
      <c r="A333" s="112"/>
      <c r="B333" s="114"/>
      <c r="C333" s="110"/>
      <c r="D333" s="116"/>
      <c r="E333" s="116"/>
      <c r="F333" s="116"/>
      <c r="G333" s="116"/>
      <c r="H333" s="122"/>
      <c r="I333" s="121"/>
      <c r="J333" s="121"/>
      <c r="K333" s="119"/>
      <c r="L333" s="119"/>
      <c r="M333" s="98" t="s">
        <v>11</v>
      </c>
      <c r="N333" s="61">
        <v>0</v>
      </c>
      <c r="O333" s="108"/>
      <c r="P333" s="294"/>
      <c r="Q333" s="294"/>
      <c r="R333" s="294"/>
    </row>
    <row r="334" spans="1:18" s="14" customFormat="1" ht="18.75" customHeight="1" x14ac:dyDescent="0.2">
      <c r="A334" s="112"/>
      <c r="B334" s="115"/>
      <c r="C334" s="111"/>
      <c r="D334" s="116"/>
      <c r="E334" s="116"/>
      <c r="F334" s="116"/>
      <c r="G334" s="116"/>
      <c r="H334" s="122"/>
      <c r="I334" s="121"/>
      <c r="J334" s="121"/>
      <c r="K334" s="120"/>
      <c r="L334" s="120"/>
      <c r="M334" s="98" t="s">
        <v>21</v>
      </c>
      <c r="N334" s="61">
        <v>0</v>
      </c>
      <c r="O334" s="108"/>
      <c r="P334" s="295"/>
      <c r="Q334" s="295"/>
      <c r="R334" s="295"/>
    </row>
    <row r="335" spans="1:18" s="14" customFormat="1" ht="18.75" customHeight="1" x14ac:dyDescent="0.2">
      <c r="A335" s="112">
        <v>47</v>
      </c>
      <c r="B335" s="113">
        <v>60014</v>
      </c>
      <c r="C335" s="109">
        <v>6050</v>
      </c>
      <c r="D335" s="116" t="s">
        <v>110</v>
      </c>
      <c r="E335" s="116"/>
      <c r="F335" s="116"/>
      <c r="G335" s="116" t="s">
        <v>18</v>
      </c>
      <c r="H335" s="117">
        <v>2020</v>
      </c>
      <c r="I335" s="121">
        <f>SUM(J335+N335+L335+K335)</f>
        <v>3231832.23</v>
      </c>
      <c r="J335" s="121">
        <v>0</v>
      </c>
      <c r="K335" s="118">
        <v>337850.68</v>
      </c>
      <c r="L335" s="118">
        <v>836504.72</v>
      </c>
      <c r="M335" s="66" t="s">
        <v>8</v>
      </c>
      <c r="N335" s="58">
        <f>SUM(N336:N339)</f>
        <v>2057476.83</v>
      </c>
      <c r="O335" s="108">
        <v>3231832.23</v>
      </c>
      <c r="P335" s="296"/>
      <c r="Q335" s="296"/>
      <c r="R335" s="296"/>
    </row>
    <row r="336" spans="1:18" s="14" customFormat="1" ht="18.75" customHeight="1" x14ac:dyDescent="0.2">
      <c r="A336" s="112"/>
      <c r="B336" s="114"/>
      <c r="C336" s="110"/>
      <c r="D336" s="116"/>
      <c r="E336" s="116"/>
      <c r="F336" s="116"/>
      <c r="G336" s="116"/>
      <c r="H336" s="117"/>
      <c r="I336" s="121"/>
      <c r="J336" s="121"/>
      <c r="K336" s="119"/>
      <c r="L336" s="119"/>
      <c r="M336" s="66" t="s">
        <v>9</v>
      </c>
      <c r="N336" s="60">
        <v>486664.88</v>
      </c>
      <c r="O336" s="108"/>
      <c r="P336" s="294"/>
      <c r="Q336" s="294"/>
      <c r="R336" s="294"/>
    </row>
    <row r="337" spans="1:18" s="14" customFormat="1" ht="18.75" customHeight="1" x14ac:dyDescent="0.2">
      <c r="A337" s="112"/>
      <c r="B337" s="114"/>
      <c r="C337" s="110"/>
      <c r="D337" s="116"/>
      <c r="E337" s="116"/>
      <c r="F337" s="116"/>
      <c r="G337" s="116"/>
      <c r="H337" s="122">
        <v>2021</v>
      </c>
      <c r="I337" s="121"/>
      <c r="J337" s="121"/>
      <c r="K337" s="119"/>
      <c r="L337" s="119"/>
      <c r="M337" s="66" t="s">
        <v>10</v>
      </c>
      <c r="N337" s="60">
        <v>824515.56</v>
      </c>
      <c r="O337" s="108"/>
      <c r="P337" s="294"/>
      <c r="Q337" s="294"/>
      <c r="R337" s="294"/>
    </row>
    <row r="338" spans="1:18" s="14" customFormat="1" ht="18.75" customHeight="1" x14ac:dyDescent="0.2">
      <c r="A338" s="112"/>
      <c r="B338" s="114"/>
      <c r="C338" s="110"/>
      <c r="D338" s="116"/>
      <c r="E338" s="116"/>
      <c r="F338" s="116"/>
      <c r="G338" s="116"/>
      <c r="H338" s="122"/>
      <c r="I338" s="121"/>
      <c r="J338" s="121"/>
      <c r="K338" s="119"/>
      <c r="L338" s="119"/>
      <c r="M338" s="66" t="s">
        <v>57</v>
      </c>
      <c r="N338" s="61">
        <v>0</v>
      </c>
      <c r="O338" s="108"/>
      <c r="P338" s="294"/>
      <c r="Q338" s="294"/>
      <c r="R338" s="294"/>
    </row>
    <row r="339" spans="1:18" s="14" customFormat="1" ht="18.75" customHeight="1" x14ac:dyDescent="0.2">
      <c r="A339" s="112"/>
      <c r="B339" s="115"/>
      <c r="C339" s="111"/>
      <c r="D339" s="116"/>
      <c r="E339" s="116"/>
      <c r="F339" s="116"/>
      <c r="G339" s="116"/>
      <c r="H339" s="122"/>
      <c r="I339" s="121"/>
      <c r="J339" s="121"/>
      <c r="K339" s="120"/>
      <c r="L339" s="120"/>
      <c r="M339" s="66" t="s">
        <v>64</v>
      </c>
      <c r="N339" s="61">
        <v>746296.39</v>
      </c>
      <c r="O339" s="108"/>
      <c r="P339" s="295"/>
      <c r="Q339" s="295"/>
      <c r="R339" s="295"/>
    </row>
    <row r="340" spans="1:18" s="14" customFormat="1" ht="18.75" customHeight="1" x14ac:dyDescent="0.2">
      <c r="A340" s="126">
        <v>48</v>
      </c>
      <c r="B340" s="127">
        <v>60014</v>
      </c>
      <c r="C340" s="136">
        <v>6050</v>
      </c>
      <c r="D340" s="132" t="s">
        <v>111</v>
      </c>
      <c r="E340" s="132"/>
      <c r="F340" s="132"/>
      <c r="G340" s="132" t="s">
        <v>18</v>
      </c>
      <c r="H340" s="139">
        <v>2018</v>
      </c>
      <c r="I340" s="131">
        <f>SUM(J340+N340+L340+K340)</f>
        <v>55965</v>
      </c>
      <c r="J340" s="131">
        <v>0</v>
      </c>
      <c r="K340" s="123">
        <v>0</v>
      </c>
      <c r="L340" s="123">
        <v>0</v>
      </c>
      <c r="M340" s="13" t="s">
        <v>8</v>
      </c>
      <c r="N340" s="22">
        <f>SUM(N341:N344)</f>
        <v>55965</v>
      </c>
      <c r="O340" s="130">
        <f>N340</f>
        <v>55965</v>
      </c>
      <c r="P340" s="293"/>
      <c r="Q340" s="293"/>
      <c r="R340" s="293"/>
    </row>
    <row r="341" spans="1:18" s="14" customFormat="1" ht="18.75" customHeight="1" x14ac:dyDescent="0.2">
      <c r="A341" s="126"/>
      <c r="B341" s="128"/>
      <c r="C341" s="137"/>
      <c r="D341" s="132"/>
      <c r="E341" s="132"/>
      <c r="F341" s="132"/>
      <c r="G341" s="132"/>
      <c r="H341" s="139"/>
      <c r="I341" s="131"/>
      <c r="J341" s="131"/>
      <c r="K341" s="124"/>
      <c r="L341" s="124"/>
      <c r="M341" s="13" t="s">
        <v>9</v>
      </c>
      <c r="N341" s="20">
        <v>55965</v>
      </c>
      <c r="O341" s="130"/>
      <c r="P341" s="294"/>
      <c r="Q341" s="294"/>
      <c r="R341" s="294"/>
    </row>
    <row r="342" spans="1:18" s="14" customFormat="1" ht="18.75" customHeight="1" x14ac:dyDescent="0.2">
      <c r="A342" s="126"/>
      <c r="B342" s="128"/>
      <c r="C342" s="137"/>
      <c r="D342" s="132"/>
      <c r="E342" s="132"/>
      <c r="F342" s="132"/>
      <c r="G342" s="132"/>
      <c r="H342" s="133">
        <v>2021</v>
      </c>
      <c r="I342" s="131"/>
      <c r="J342" s="131"/>
      <c r="K342" s="124"/>
      <c r="L342" s="124"/>
      <c r="M342" s="13" t="s">
        <v>10</v>
      </c>
      <c r="N342" s="20">
        <v>0</v>
      </c>
      <c r="O342" s="130"/>
      <c r="P342" s="294"/>
      <c r="Q342" s="294"/>
      <c r="R342" s="294"/>
    </row>
    <row r="343" spans="1:18" s="14" customFormat="1" ht="18.75" customHeight="1" x14ac:dyDescent="0.2">
      <c r="A343" s="126"/>
      <c r="B343" s="128"/>
      <c r="C343" s="137"/>
      <c r="D343" s="132"/>
      <c r="E343" s="132"/>
      <c r="F343" s="132"/>
      <c r="G343" s="132"/>
      <c r="H343" s="133"/>
      <c r="I343" s="131"/>
      <c r="J343" s="131"/>
      <c r="K343" s="124"/>
      <c r="L343" s="124"/>
      <c r="M343" s="13" t="s">
        <v>11</v>
      </c>
      <c r="N343" s="19">
        <v>0</v>
      </c>
      <c r="O343" s="130"/>
      <c r="P343" s="294"/>
      <c r="Q343" s="294"/>
      <c r="R343" s="294"/>
    </row>
    <row r="344" spans="1:18" s="14" customFormat="1" ht="18.75" customHeight="1" x14ac:dyDescent="0.2">
      <c r="A344" s="126"/>
      <c r="B344" s="129"/>
      <c r="C344" s="138"/>
      <c r="D344" s="132"/>
      <c r="E344" s="132"/>
      <c r="F344" s="132"/>
      <c r="G344" s="132"/>
      <c r="H344" s="133"/>
      <c r="I344" s="131"/>
      <c r="J344" s="131"/>
      <c r="K344" s="125"/>
      <c r="L344" s="125"/>
      <c r="M344" s="52" t="s">
        <v>64</v>
      </c>
      <c r="N344" s="19">
        <v>0</v>
      </c>
      <c r="O344" s="130"/>
      <c r="P344" s="295"/>
      <c r="Q344" s="295"/>
      <c r="R344" s="295"/>
    </row>
    <row r="345" spans="1:18" s="14" customFormat="1" ht="18.75" customHeight="1" x14ac:dyDescent="0.2">
      <c r="A345" s="112" t="s">
        <v>175</v>
      </c>
      <c r="B345" s="113">
        <v>60014</v>
      </c>
      <c r="C345" s="109">
        <v>6050</v>
      </c>
      <c r="D345" s="116" t="s">
        <v>176</v>
      </c>
      <c r="E345" s="116"/>
      <c r="F345" s="116"/>
      <c r="G345" s="116" t="s">
        <v>18</v>
      </c>
      <c r="H345" s="117">
        <v>2021</v>
      </c>
      <c r="I345" s="121">
        <v>68880</v>
      </c>
      <c r="J345" s="121">
        <v>0</v>
      </c>
      <c r="K345" s="118">
        <v>0</v>
      </c>
      <c r="L345" s="118">
        <v>0</v>
      </c>
      <c r="M345" s="92" t="s">
        <v>8</v>
      </c>
      <c r="N345" s="58">
        <f>SUM(N346:N349)</f>
        <v>6027</v>
      </c>
      <c r="O345" s="108">
        <v>6027</v>
      </c>
      <c r="P345" s="296"/>
      <c r="Q345" s="296"/>
      <c r="R345" s="296"/>
    </row>
    <row r="346" spans="1:18" s="14" customFormat="1" ht="18.75" customHeight="1" x14ac:dyDescent="0.2">
      <c r="A346" s="112"/>
      <c r="B346" s="114"/>
      <c r="C346" s="110"/>
      <c r="D346" s="116"/>
      <c r="E346" s="116"/>
      <c r="F346" s="116"/>
      <c r="G346" s="116"/>
      <c r="H346" s="117"/>
      <c r="I346" s="121"/>
      <c r="J346" s="121"/>
      <c r="K346" s="119"/>
      <c r="L346" s="119"/>
      <c r="M346" s="92" t="s">
        <v>9</v>
      </c>
      <c r="N346" s="60">
        <v>0</v>
      </c>
      <c r="O346" s="108"/>
      <c r="P346" s="294"/>
      <c r="Q346" s="294"/>
      <c r="R346" s="294"/>
    </row>
    <row r="347" spans="1:18" s="14" customFormat="1" ht="18.75" customHeight="1" x14ac:dyDescent="0.2">
      <c r="A347" s="112"/>
      <c r="B347" s="114"/>
      <c r="C347" s="110"/>
      <c r="D347" s="116"/>
      <c r="E347" s="116"/>
      <c r="F347" s="116"/>
      <c r="G347" s="116"/>
      <c r="H347" s="122">
        <v>2022</v>
      </c>
      <c r="I347" s="121"/>
      <c r="J347" s="121"/>
      <c r="K347" s="119"/>
      <c r="L347" s="119"/>
      <c r="M347" s="92" t="s">
        <v>10</v>
      </c>
      <c r="N347" s="60">
        <v>6027</v>
      </c>
      <c r="O347" s="108"/>
      <c r="P347" s="294"/>
      <c r="Q347" s="294"/>
      <c r="R347" s="294"/>
    </row>
    <row r="348" spans="1:18" s="14" customFormat="1" ht="18.75" customHeight="1" x14ac:dyDescent="0.2">
      <c r="A348" s="112"/>
      <c r="B348" s="114"/>
      <c r="C348" s="110"/>
      <c r="D348" s="116"/>
      <c r="E348" s="116"/>
      <c r="F348" s="116"/>
      <c r="G348" s="116"/>
      <c r="H348" s="122"/>
      <c r="I348" s="121"/>
      <c r="J348" s="121"/>
      <c r="K348" s="119"/>
      <c r="L348" s="119"/>
      <c r="M348" s="92" t="s">
        <v>11</v>
      </c>
      <c r="N348" s="61">
        <v>0</v>
      </c>
      <c r="O348" s="108"/>
      <c r="P348" s="294"/>
      <c r="Q348" s="294"/>
      <c r="R348" s="294"/>
    </row>
    <row r="349" spans="1:18" s="14" customFormat="1" ht="18.75" customHeight="1" x14ac:dyDescent="0.2">
      <c r="A349" s="112"/>
      <c r="B349" s="115"/>
      <c r="C349" s="111"/>
      <c r="D349" s="116"/>
      <c r="E349" s="116"/>
      <c r="F349" s="116"/>
      <c r="G349" s="116"/>
      <c r="H349" s="122"/>
      <c r="I349" s="121"/>
      <c r="J349" s="121"/>
      <c r="K349" s="120"/>
      <c r="L349" s="120"/>
      <c r="M349" s="92" t="s">
        <v>64</v>
      </c>
      <c r="N349" s="61">
        <v>0</v>
      </c>
      <c r="O349" s="108"/>
      <c r="P349" s="295"/>
      <c r="Q349" s="295"/>
      <c r="R349" s="295"/>
    </row>
    <row r="350" spans="1:18" s="14" customFormat="1" ht="18.75" customHeight="1" x14ac:dyDescent="0.2">
      <c r="A350" s="112">
        <v>49</v>
      </c>
      <c r="B350" s="113">
        <v>60014</v>
      </c>
      <c r="C350" s="109">
        <v>6050</v>
      </c>
      <c r="D350" s="116" t="s">
        <v>112</v>
      </c>
      <c r="E350" s="116"/>
      <c r="F350" s="116"/>
      <c r="G350" s="116" t="s">
        <v>18</v>
      </c>
      <c r="H350" s="117">
        <v>2020</v>
      </c>
      <c r="I350" s="121">
        <f>SUM(J350+N350+L350+K350)</f>
        <v>1217626.28</v>
      </c>
      <c r="J350" s="121">
        <v>0</v>
      </c>
      <c r="K350" s="118">
        <v>0</v>
      </c>
      <c r="L350" s="118">
        <v>286984.27</v>
      </c>
      <c r="M350" s="66" t="s">
        <v>8</v>
      </c>
      <c r="N350" s="58">
        <f>SUM(N351:N354)</f>
        <v>930642.01</v>
      </c>
      <c r="O350" s="108">
        <v>1217626.28</v>
      </c>
      <c r="P350" s="296"/>
      <c r="Q350" s="296"/>
      <c r="R350" s="296"/>
    </row>
    <row r="351" spans="1:18" s="14" customFormat="1" ht="18.75" customHeight="1" x14ac:dyDescent="0.2">
      <c r="A351" s="112"/>
      <c r="B351" s="114"/>
      <c r="C351" s="110"/>
      <c r="D351" s="116"/>
      <c r="E351" s="116"/>
      <c r="F351" s="116"/>
      <c r="G351" s="116"/>
      <c r="H351" s="117"/>
      <c r="I351" s="121"/>
      <c r="J351" s="121"/>
      <c r="K351" s="119"/>
      <c r="L351" s="119"/>
      <c r="M351" s="66" t="s">
        <v>9</v>
      </c>
      <c r="N351" s="60">
        <v>321828.87</v>
      </c>
      <c r="O351" s="108"/>
      <c r="P351" s="294"/>
      <c r="Q351" s="294"/>
      <c r="R351" s="294"/>
    </row>
    <row r="352" spans="1:18" s="14" customFormat="1" ht="18.75" customHeight="1" x14ac:dyDescent="0.2">
      <c r="A352" s="112"/>
      <c r="B352" s="114"/>
      <c r="C352" s="110"/>
      <c r="D352" s="116"/>
      <c r="E352" s="116"/>
      <c r="F352" s="116"/>
      <c r="G352" s="116"/>
      <c r="H352" s="122">
        <v>2021</v>
      </c>
      <c r="I352" s="121"/>
      <c r="J352" s="121"/>
      <c r="K352" s="119"/>
      <c r="L352" s="119"/>
      <c r="M352" s="66" t="s">
        <v>10</v>
      </c>
      <c r="N352" s="60">
        <v>321828.87</v>
      </c>
      <c r="O352" s="108"/>
      <c r="P352" s="294"/>
      <c r="Q352" s="294"/>
      <c r="R352" s="294"/>
    </row>
    <row r="353" spans="1:18" s="14" customFormat="1" ht="18.75" customHeight="1" x14ac:dyDescent="0.2">
      <c r="A353" s="112"/>
      <c r="B353" s="114"/>
      <c r="C353" s="110"/>
      <c r="D353" s="116"/>
      <c r="E353" s="116"/>
      <c r="F353" s="116"/>
      <c r="G353" s="116"/>
      <c r="H353" s="122"/>
      <c r="I353" s="121"/>
      <c r="J353" s="121"/>
      <c r="K353" s="119"/>
      <c r="L353" s="119"/>
      <c r="M353" s="66" t="s">
        <v>11</v>
      </c>
      <c r="N353" s="61">
        <v>0</v>
      </c>
      <c r="O353" s="108"/>
      <c r="P353" s="294"/>
      <c r="Q353" s="294"/>
      <c r="R353" s="294"/>
    </row>
    <row r="354" spans="1:18" s="14" customFormat="1" ht="18.75" customHeight="1" x14ac:dyDescent="0.2">
      <c r="A354" s="112"/>
      <c r="B354" s="115"/>
      <c r="C354" s="111"/>
      <c r="D354" s="116"/>
      <c r="E354" s="116"/>
      <c r="F354" s="116"/>
      <c r="G354" s="116"/>
      <c r="H354" s="122"/>
      <c r="I354" s="121"/>
      <c r="J354" s="121"/>
      <c r="K354" s="120"/>
      <c r="L354" s="120"/>
      <c r="M354" s="66" t="s">
        <v>64</v>
      </c>
      <c r="N354" s="61">
        <v>286984.27</v>
      </c>
      <c r="O354" s="108"/>
      <c r="P354" s="295"/>
      <c r="Q354" s="295"/>
      <c r="R354" s="295"/>
    </row>
    <row r="355" spans="1:18" s="14" customFormat="1" ht="18.75" customHeight="1" x14ac:dyDescent="0.2">
      <c r="A355" s="112">
        <v>50</v>
      </c>
      <c r="B355" s="113">
        <v>60014</v>
      </c>
      <c r="C355" s="109">
        <v>6050</v>
      </c>
      <c r="D355" s="116" t="s">
        <v>113</v>
      </c>
      <c r="E355" s="116"/>
      <c r="F355" s="116"/>
      <c r="G355" s="116" t="s">
        <v>18</v>
      </c>
      <c r="H355" s="117">
        <v>2020</v>
      </c>
      <c r="I355" s="121">
        <f>SUM(J355+N355+L355+K355)</f>
        <v>14300818.82</v>
      </c>
      <c r="J355" s="121">
        <v>0</v>
      </c>
      <c r="K355" s="118">
        <v>2000000</v>
      </c>
      <c r="L355" s="118">
        <v>3568404.15</v>
      </c>
      <c r="M355" s="66" t="s">
        <v>8</v>
      </c>
      <c r="N355" s="58">
        <f>SUM(N356:N359)</f>
        <v>8732414.6699999999</v>
      </c>
      <c r="O355" s="108">
        <v>14300818.82</v>
      </c>
      <c r="P355" s="296"/>
      <c r="Q355" s="296"/>
      <c r="R355" s="296"/>
    </row>
    <row r="356" spans="1:18" s="14" customFormat="1" ht="18.75" customHeight="1" x14ac:dyDescent="0.2">
      <c r="A356" s="112"/>
      <c r="B356" s="114"/>
      <c r="C356" s="110"/>
      <c r="D356" s="116"/>
      <c r="E356" s="116"/>
      <c r="F356" s="116"/>
      <c r="G356" s="116"/>
      <c r="H356" s="117"/>
      <c r="I356" s="121"/>
      <c r="J356" s="121"/>
      <c r="K356" s="119"/>
      <c r="L356" s="119"/>
      <c r="M356" s="66" t="s">
        <v>9</v>
      </c>
      <c r="N356" s="61">
        <v>1562153.89</v>
      </c>
      <c r="O356" s="108"/>
      <c r="P356" s="294"/>
      <c r="Q356" s="294"/>
      <c r="R356" s="294"/>
    </row>
    <row r="357" spans="1:18" s="14" customFormat="1" ht="18.75" customHeight="1" x14ac:dyDescent="0.2">
      <c r="A357" s="112"/>
      <c r="B357" s="114"/>
      <c r="C357" s="110"/>
      <c r="D357" s="116"/>
      <c r="E357" s="116"/>
      <c r="F357" s="116"/>
      <c r="G357" s="116"/>
      <c r="H357" s="122">
        <v>2021</v>
      </c>
      <c r="I357" s="121"/>
      <c r="J357" s="121"/>
      <c r="K357" s="119"/>
      <c r="L357" s="119"/>
      <c r="M357" s="66" t="s">
        <v>10</v>
      </c>
      <c r="N357" s="61">
        <v>3601856.62</v>
      </c>
      <c r="O357" s="108"/>
      <c r="P357" s="294"/>
      <c r="Q357" s="294"/>
      <c r="R357" s="294"/>
    </row>
    <row r="358" spans="1:18" s="14" customFormat="1" ht="18.75" customHeight="1" x14ac:dyDescent="0.2">
      <c r="A358" s="112"/>
      <c r="B358" s="114"/>
      <c r="C358" s="110"/>
      <c r="D358" s="116"/>
      <c r="E358" s="116"/>
      <c r="F358" s="116"/>
      <c r="G358" s="116"/>
      <c r="H358" s="122"/>
      <c r="I358" s="121"/>
      <c r="J358" s="121"/>
      <c r="K358" s="119"/>
      <c r="L358" s="119"/>
      <c r="M358" s="66" t="s">
        <v>57</v>
      </c>
      <c r="N358" s="61">
        <v>0</v>
      </c>
      <c r="O358" s="108"/>
      <c r="P358" s="294"/>
      <c r="Q358" s="294"/>
      <c r="R358" s="294"/>
    </row>
    <row r="359" spans="1:18" s="14" customFormat="1" ht="18.75" customHeight="1" x14ac:dyDescent="0.2">
      <c r="A359" s="112"/>
      <c r="B359" s="115"/>
      <c r="C359" s="111"/>
      <c r="D359" s="116"/>
      <c r="E359" s="116"/>
      <c r="F359" s="116"/>
      <c r="G359" s="116"/>
      <c r="H359" s="122"/>
      <c r="I359" s="121"/>
      <c r="J359" s="121"/>
      <c r="K359" s="120"/>
      <c r="L359" s="120"/>
      <c r="M359" s="66" t="s">
        <v>64</v>
      </c>
      <c r="N359" s="61">
        <v>3568404.16</v>
      </c>
      <c r="O359" s="108"/>
      <c r="P359" s="295"/>
      <c r="Q359" s="295"/>
      <c r="R359" s="295"/>
    </row>
    <row r="360" spans="1:18" s="14" customFormat="1" ht="18.75" customHeight="1" x14ac:dyDescent="0.2">
      <c r="A360" s="126">
        <v>51</v>
      </c>
      <c r="B360" s="127">
        <v>60014</v>
      </c>
      <c r="C360" s="136">
        <v>6050</v>
      </c>
      <c r="D360" s="132" t="s">
        <v>114</v>
      </c>
      <c r="E360" s="132"/>
      <c r="F360" s="132"/>
      <c r="G360" s="132" t="s">
        <v>18</v>
      </c>
      <c r="H360" s="139">
        <v>2017</v>
      </c>
      <c r="I360" s="131">
        <f>SUM(J360+N360+L360+K360)</f>
        <v>11070</v>
      </c>
      <c r="J360" s="131">
        <v>0</v>
      </c>
      <c r="K360" s="123">
        <v>0</v>
      </c>
      <c r="L360" s="123">
        <v>0</v>
      </c>
      <c r="M360" s="13" t="s">
        <v>8</v>
      </c>
      <c r="N360" s="21">
        <v>11070</v>
      </c>
      <c r="O360" s="130">
        <v>11070</v>
      </c>
      <c r="P360" s="293"/>
      <c r="Q360" s="293"/>
      <c r="R360" s="293"/>
    </row>
    <row r="361" spans="1:18" s="14" customFormat="1" ht="18.75" customHeight="1" x14ac:dyDescent="0.2">
      <c r="A361" s="126"/>
      <c r="B361" s="128"/>
      <c r="C361" s="137"/>
      <c r="D361" s="132"/>
      <c r="E361" s="132"/>
      <c r="F361" s="132"/>
      <c r="G361" s="132"/>
      <c r="H361" s="139"/>
      <c r="I361" s="131"/>
      <c r="J361" s="131"/>
      <c r="K361" s="124"/>
      <c r="L361" s="124"/>
      <c r="M361" s="13" t="s">
        <v>9</v>
      </c>
      <c r="N361" s="19">
        <v>11070</v>
      </c>
      <c r="O361" s="130"/>
      <c r="P361" s="294"/>
      <c r="Q361" s="294"/>
      <c r="R361" s="294"/>
    </row>
    <row r="362" spans="1:18" s="14" customFormat="1" ht="18.75" customHeight="1" x14ac:dyDescent="0.2">
      <c r="A362" s="126"/>
      <c r="B362" s="128"/>
      <c r="C362" s="137"/>
      <c r="D362" s="132"/>
      <c r="E362" s="132"/>
      <c r="F362" s="132"/>
      <c r="G362" s="132"/>
      <c r="H362" s="133">
        <v>2021</v>
      </c>
      <c r="I362" s="131"/>
      <c r="J362" s="131"/>
      <c r="K362" s="124"/>
      <c r="L362" s="124"/>
      <c r="M362" s="13" t="s">
        <v>10</v>
      </c>
      <c r="N362" s="19">
        <v>0</v>
      </c>
      <c r="O362" s="130"/>
      <c r="P362" s="294"/>
      <c r="Q362" s="294"/>
      <c r="R362" s="294"/>
    </row>
    <row r="363" spans="1:18" s="14" customFormat="1" ht="18.75" customHeight="1" x14ac:dyDescent="0.2">
      <c r="A363" s="126"/>
      <c r="B363" s="128"/>
      <c r="C363" s="137"/>
      <c r="D363" s="132"/>
      <c r="E363" s="132"/>
      <c r="F363" s="132"/>
      <c r="G363" s="132"/>
      <c r="H363" s="133"/>
      <c r="I363" s="131"/>
      <c r="J363" s="131"/>
      <c r="K363" s="124"/>
      <c r="L363" s="124"/>
      <c r="M363" s="13" t="s">
        <v>11</v>
      </c>
      <c r="N363" s="19">
        <v>0</v>
      </c>
      <c r="O363" s="130"/>
      <c r="P363" s="294"/>
      <c r="Q363" s="294"/>
      <c r="R363" s="294"/>
    </row>
    <row r="364" spans="1:18" s="14" customFormat="1" ht="18.75" customHeight="1" x14ac:dyDescent="0.2">
      <c r="A364" s="126"/>
      <c r="B364" s="129"/>
      <c r="C364" s="138"/>
      <c r="D364" s="132"/>
      <c r="E364" s="132"/>
      <c r="F364" s="132"/>
      <c r="G364" s="132"/>
      <c r="H364" s="133"/>
      <c r="I364" s="131"/>
      <c r="J364" s="131"/>
      <c r="K364" s="125"/>
      <c r="L364" s="125"/>
      <c r="M364" s="13" t="s">
        <v>12</v>
      </c>
      <c r="N364" s="19">
        <v>0</v>
      </c>
      <c r="O364" s="130"/>
      <c r="P364" s="295"/>
      <c r="Q364" s="295"/>
      <c r="R364" s="295"/>
    </row>
    <row r="365" spans="1:18" s="14" customFormat="1" ht="18.75" customHeight="1" x14ac:dyDescent="0.2">
      <c r="A365" s="112" t="s">
        <v>76</v>
      </c>
      <c r="B365" s="113">
        <v>60014</v>
      </c>
      <c r="C365" s="109">
        <v>6050</v>
      </c>
      <c r="D365" s="116" t="s">
        <v>115</v>
      </c>
      <c r="E365" s="116"/>
      <c r="F365" s="116"/>
      <c r="G365" s="116" t="s">
        <v>18</v>
      </c>
      <c r="H365" s="117">
        <v>2020</v>
      </c>
      <c r="I365" s="121">
        <f>SUM(J365+N365+L365+K365)</f>
        <v>26076</v>
      </c>
      <c r="J365" s="121">
        <v>0</v>
      </c>
      <c r="K365" s="118">
        <v>0</v>
      </c>
      <c r="L365" s="118">
        <v>0</v>
      </c>
      <c r="M365" s="59" t="s">
        <v>8</v>
      </c>
      <c r="N365" s="58">
        <f>SUM(N366:N369)</f>
        <v>26076</v>
      </c>
      <c r="O365" s="108">
        <v>26076</v>
      </c>
      <c r="P365" s="296"/>
      <c r="Q365" s="296"/>
      <c r="R365" s="296"/>
    </row>
    <row r="366" spans="1:18" s="14" customFormat="1" ht="18.75" customHeight="1" x14ac:dyDescent="0.2">
      <c r="A366" s="112"/>
      <c r="B366" s="114"/>
      <c r="C366" s="110"/>
      <c r="D366" s="116"/>
      <c r="E366" s="116"/>
      <c r="F366" s="116"/>
      <c r="G366" s="116"/>
      <c r="H366" s="117"/>
      <c r="I366" s="121"/>
      <c r="J366" s="121"/>
      <c r="K366" s="119"/>
      <c r="L366" s="119"/>
      <c r="M366" s="59" t="s">
        <v>9</v>
      </c>
      <c r="N366" s="61">
        <v>11808</v>
      </c>
      <c r="O366" s="108"/>
      <c r="P366" s="294"/>
      <c r="Q366" s="294"/>
      <c r="R366" s="294"/>
    </row>
    <row r="367" spans="1:18" s="14" customFormat="1" ht="18.75" customHeight="1" x14ac:dyDescent="0.2">
      <c r="A367" s="112"/>
      <c r="B367" s="114"/>
      <c r="C367" s="110"/>
      <c r="D367" s="116"/>
      <c r="E367" s="116"/>
      <c r="F367" s="116"/>
      <c r="G367" s="116"/>
      <c r="H367" s="122">
        <v>2021</v>
      </c>
      <c r="I367" s="121"/>
      <c r="J367" s="121"/>
      <c r="K367" s="119"/>
      <c r="L367" s="119"/>
      <c r="M367" s="59" t="s">
        <v>10</v>
      </c>
      <c r="N367" s="61">
        <v>14268</v>
      </c>
      <c r="O367" s="108"/>
      <c r="P367" s="294"/>
      <c r="Q367" s="294"/>
      <c r="R367" s="294"/>
    </row>
    <row r="368" spans="1:18" s="14" customFormat="1" ht="18.75" customHeight="1" x14ac:dyDescent="0.2">
      <c r="A368" s="112"/>
      <c r="B368" s="114"/>
      <c r="C368" s="110"/>
      <c r="D368" s="116"/>
      <c r="E368" s="116"/>
      <c r="F368" s="116"/>
      <c r="G368" s="116"/>
      <c r="H368" s="122"/>
      <c r="I368" s="121"/>
      <c r="J368" s="121"/>
      <c r="K368" s="119"/>
      <c r="L368" s="119"/>
      <c r="M368" s="59" t="s">
        <v>11</v>
      </c>
      <c r="N368" s="61">
        <v>0</v>
      </c>
      <c r="O368" s="108"/>
      <c r="P368" s="294"/>
      <c r="Q368" s="294"/>
      <c r="R368" s="294"/>
    </row>
    <row r="369" spans="1:18" s="14" customFormat="1" ht="18.75" customHeight="1" x14ac:dyDescent="0.2">
      <c r="A369" s="112"/>
      <c r="B369" s="115"/>
      <c r="C369" s="111"/>
      <c r="D369" s="116"/>
      <c r="E369" s="116"/>
      <c r="F369" s="116"/>
      <c r="G369" s="116"/>
      <c r="H369" s="122"/>
      <c r="I369" s="121"/>
      <c r="J369" s="121"/>
      <c r="K369" s="120"/>
      <c r="L369" s="120"/>
      <c r="M369" s="59" t="s">
        <v>12</v>
      </c>
      <c r="N369" s="61">
        <v>0</v>
      </c>
      <c r="O369" s="108"/>
      <c r="P369" s="295"/>
      <c r="Q369" s="295"/>
      <c r="R369" s="295"/>
    </row>
    <row r="370" spans="1:18" s="14" customFormat="1" ht="18.75" customHeight="1" x14ac:dyDescent="0.2">
      <c r="A370" s="126">
        <v>52</v>
      </c>
      <c r="B370" s="127">
        <v>60014</v>
      </c>
      <c r="C370" s="126">
        <v>6050</v>
      </c>
      <c r="D370" s="132" t="s">
        <v>30</v>
      </c>
      <c r="E370" s="132"/>
      <c r="F370" s="132"/>
      <c r="G370" s="132" t="s">
        <v>18</v>
      </c>
      <c r="H370" s="139">
        <v>2021</v>
      </c>
      <c r="I370" s="131">
        <f>SUM(J370+N370+L370+K370)</f>
        <v>909500</v>
      </c>
      <c r="J370" s="131">
        <v>0</v>
      </c>
      <c r="K370" s="123">
        <v>0</v>
      </c>
      <c r="L370" s="123">
        <v>0</v>
      </c>
      <c r="M370" s="13" t="s">
        <v>8</v>
      </c>
      <c r="N370" s="56">
        <f>SUM(N371:N374)</f>
        <v>909500</v>
      </c>
      <c r="O370" s="130">
        <v>909500</v>
      </c>
      <c r="P370" s="293"/>
      <c r="Q370" s="293"/>
      <c r="R370" s="293"/>
    </row>
    <row r="371" spans="1:18" s="14" customFormat="1" ht="18.75" customHeight="1" x14ac:dyDescent="0.2">
      <c r="A371" s="126"/>
      <c r="B371" s="128"/>
      <c r="C371" s="126"/>
      <c r="D371" s="132"/>
      <c r="E371" s="132"/>
      <c r="F371" s="132"/>
      <c r="G371" s="132"/>
      <c r="H371" s="139"/>
      <c r="I371" s="131"/>
      <c r="J371" s="131"/>
      <c r="K371" s="124"/>
      <c r="L371" s="124"/>
      <c r="M371" s="13" t="s">
        <v>9</v>
      </c>
      <c r="N371" s="20">
        <v>909500</v>
      </c>
      <c r="O371" s="130"/>
      <c r="P371" s="294"/>
      <c r="Q371" s="294"/>
      <c r="R371" s="294"/>
    </row>
    <row r="372" spans="1:18" s="14" customFormat="1" ht="18.75" customHeight="1" x14ac:dyDescent="0.2">
      <c r="A372" s="126"/>
      <c r="B372" s="128"/>
      <c r="C372" s="126"/>
      <c r="D372" s="132"/>
      <c r="E372" s="132"/>
      <c r="F372" s="132"/>
      <c r="G372" s="132"/>
      <c r="H372" s="133">
        <v>2021</v>
      </c>
      <c r="I372" s="131"/>
      <c r="J372" s="131"/>
      <c r="K372" s="124"/>
      <c r="L372" s="124"/>
      <c r="M372" s="13" t="s">
        <v>10</v>
      </c>
      <c r="N372" s="20">
        <v>0</v>
      </c>
      <c r="O372" s="130"/>
      <c r="P372" s="294"/>
      <c r="Q372" s="294"/>
      <c r="R372" s="294"/>
    </row>
    <row r="373" spans="1:18" s="14" customFormat="1" ht="18.75" customHeight="1" x14ac:dyDescent="0.2">
      <c r="A373" s="126"/>
      <c r="B373" s="128"/>
      <c r="C373" s="126"/>
      <c r="D373" s="132"/>
      <c r="E373" s="132"/>
      <c r="F373" s="132"/>
      <c r="G373" s="132"/>
      <c r="H373" s="133"/>
      <c r="I373" s="131"/>
      <c r="J373" s="131"/>
      <c r="K373" s="124"/>
      <c r="L373" s="124"/>
      <c r="M373" s="13" t="s">
        <v>11</v>
      </c>
      <c r="N373" s="19">
        <v>0</v>
      </c>
      <c r="O373" s="130"/>
      <c r="P373" s="294"/>
      <c r="Q373" s="294"/>
      <c r="R373" s="294"/>
    </row>
    <row r="374" spans="1:18" s="14" customFormat="1" ht="18.75" customHeight="1" x14ac:dyDescent="0.2">
      <c r="A374" s="126"/>
      <c r="B374" s="129"/>
      <c r="C374" s="126"/>
      <c r="D374" s="132"/>
      <c r="E374" s="132"/>
      <c r="F374" s="132"/>
      <c r="G374" s="132"/>
      <c r="H374" s="133"/>
      <c r="I374" s="131"/>
      <c r="J374" s="131"/>
      <c r="K374" s="125"/>
      <c r="L374" s="125"/>
      <c r="M374" s="13" t="s">
        <v>12</v>
      </c>
      <c r="N374" s="20">
        <v>0</v>
      </c>
      <c r="O374" s="130"/>
      <c r="P374" s="295"/>
      <c r="Q374" s="295"/>
      <c r="R374" s="295"/>
    </row>
    <row r="375" spans="1:18" s="14" customFormat="1" ht="18.75" customHeight="1" x14ac:dyDescent="0.2">
      <c r="A375" s="112">
        <v>53</v>
      </c>
      <c r="B375" s="113">
        <v>60014</v>
      </c>
      <c r="C375" s="112">
        <v>6050</v>
      </c>
      <c r="D375" s="116" t="s">
        <v>36</v>
      </c>
      <c r="E375" s="116"/>
      <c r="F375" s="116"/>
      <c r="G375" s="116" t="s">
        <v>18</v>
      </c>
      <c r="H375" s="117">
        <v>2021</v>
      </c>
      <c r="I375" s="121">
        <f>SUM(J375+N375+L375+K375)</f>
        <v>128637.61</v>
      </c>
      <c r="J375" s="121">
        <v>0</v>
      </c>
      <c r="K375" s="118">
        <v>0</v>
      </c>
      <c r="L375" s="118">
        <v>0</v>
      </c>
      <c r="M375" s="75" t="s">
        <v>8</v>
      </c>
      <c r="N375" s="76">
        <f>SUM(N376:N379)</f>
        <v>128637.61</v>
      </c>
      <c r="O375" s="108">
        <v>128637.61</v>
      </c>
      <c r="P375" s="296"/>
      <c r="Q375" s="296"/>
      <c r="R375" s="296"/>
    </row>
    <row r="376" spans="1:18" s="14" customFormat="1" ht="18.75" customHeight="1" x14ac:dyDescent="0.2">
      <c r="A376" s="112"/>
      <c r="B376" s="114"/>
      <c r="C376" s="112"/>
      <c r="D376" s="116"/>
      <c r="E376" s="116"/>
      <c r="F376" s="116"/>
      <c r="G376" s="116"/>
      <c r="H376" s="117"/>
      <c r="I376" s="121"/>
      <c r="J376" s="121"/>
      <c r="K376" s="119"/>
      <c r="L376" s="119"/>
      <c r="M376" s="75" t="s">
        <v>9</v>
      </c>
      <c r="N376" s="60">
        <v>128637.61</v>
      </c>
      <c r="O376" s="108"/>
      <c r="P376" s="294"/>
      <c r="Q376" s="294"/>
      <c r="R376" s="294"/>
    </row>
    <row r="377" spans="1:18" s="14" customFormat="1" ht="18.75" customHeight="1" x14ac:dyDescent="0.2">
      <c r="A377" s="112"/>
      <c r="B377" s="114"/>
      <c r="C377" s="112"/>
      <c r="D377" s="116"/>
      <c r="E377" s="116"/>
      <c r="F377" s="116"/>
      <c r="G377" s="116"/>
      <c r="H377" s="122">
        <v>2021</v>
      </c>
      <c r="I377" s="121"/>
      <c r="J377" s="121"/>
      <c r="K377" s="119"/>
      <c r="L377" s="119"/>
      <c r="M377" s="75" t="s">
        <v>10</v>
      </c>
      <c r="N377" s="60">
        <v>0</v>
      </c>
      <c r="O377" s="108"/>
      <c r="P377" s="294"/>
      <c r="Q377" s="294"/>
      <c r="R377" s="294"/>
    </row>
    <row r="378" spans="1:18" s="14" customFormat="1" ht="18.75" customHeight="1" x14ac:dyDescent="0.2">
      <c r="A378" s="112"/>
      <c r="B378" s="114"/>
      <c r="C378" s="112"/>
      <c r="D378" s="116"/>
      <c r="E378" s="116"/>
      <c r="F378" s="116"/>
      <c r="G378" s="116"/>
      <c r="H378" s="122"/>
      <c r="I378" s="121"/>
      <c r="J378" s="121"/>
      <c r="K378" s="119"/>
      <c r="L378" s="119"/>
      <c r="M378" s="75" t="s">
        <v>11</v>
      </c>
      <c r="N378" s="61">
        <v>0</v>
      </c>
      <c r="O378" s="108"/>
      <c r="P378" s="294"/>
      <c r="Q378" s="294"/>
      <c r="R378" s="294"/>
    </row>
    <row r="379" spans="1:18" s="14" customFormat="1" ht="18.75" customHeight="1" x14ac:dyDescent="0.2">
      <c r="A379" s="112"/>
      <c r="B379" s="115"/>
      <c r="C379" s="112"/>
      <c r="D379" s="116"/>
      <c r="E379" s="116"/>
      <c r="F379" s="116"/>
      <c r="G379" s="116"/>
      <c r="H379" s="122"/>
      <c r="I379" s="121"/>
      <c r="J379" s="121"/>
      <c r="K379" s="120"/>
      <c r="L379" s="120"/>
      <c r="M379" s="75" t="s">
        <v>12</v>
      </c>
      <c r="N379" s="60">
        <v>0</v>
      </c>
      <c r="O379" s="108"/>
      <c r="P379" s="295"/>
      <c r="Q379" s="295"/>
      <c r="R379" s="295"/>
    </row>
    <row r="380" spans="1:18" s="14" customFormat="1" ht="18.75" customHeight="1" x14ac:dyDescent="0.2">
      <c r="A380" s="126">
        <v>54</v>
      </c>
      <c r="B380" s="127">
        <v>60014</v>
      </c>
      <c r="C380" s="126">
        <v>6050</v>
      </c>
      <c r="D380" s="132" t="s">
        <v>37</v>
      </c>
      <c r="E380" s="132"/>
      <c r="F380" s="132"/>
      <c r="G380" s="132" t="s">
        <v>18</v>
      </c>
      <c r="H380" s="139">
        <v>2021</v>
      </c>
      <c r="I380" s="131">
        <f>SUM(J380+N380+L380+K380)</f>
        <v>100000</v>
      </c>
      <c r="J380" s="131">
        <v>0</v>
      </c>
      <c r="K380" s="123">
        <v>0</v>
      </c>
      <c r="L380" s="123">
        <v>0</v>
      </c>
      <c r="M380" s="13" t="s">
        <v>8</v>
      </c>
      <c r="N380" s="56">
        <f>SUM(N381:N384)</f>
        <v>100000</v>
      </c>
      <c r="O380" s="130">
        <v>100000</v>
      </c>
      <c r="P380" s="293"/>
      <c r="Q380" s="293"/>
      <c r="R380" s="293"/>
    </row>
    <row r="381" spans="1:18" s="14" customFormat="1" ht="18.75" customHeight="1" x14ac:dyDescent="0.2">
      <c r="A381" s="126"/>
      <c r="B381" s="128"/>
      <c r="C381" s="126"/>
      <c r="D381" s="132"/>
      <c r="E381" s="132"/>
      <c r="F381" s="132"/>
      <c r="G381" s="132"/>
      <c r="H381" s="139"/>
      <c r="I381" s="131"/>
      <c r="J381" s="131"/>
      <c r="K381" s="124"/>
      <c r="L381" s="124"/>
      <c r="M381" s="13" t="s">
        <v>9</v>
      </c>
      <c r="N381" s="20">
        <v>100000</v>
      </c>
      <c r="O381" s="130"/>
      <c r="P381" s="294"/>
      <c r="Q381" s="294"/>
      <c r="R381" s="294"/>
    </row>
    <row r="382" spans="1:18" s="14" customFormat="1" ht="18.75" customHeight="1" x14ac:dyDescent="0.2">
      <c r="A382" s="126"/>
      <c r="B382" s="128"/>
      <c r="C382" s="126"/>
      <c r="D382" s="132"/>
      <c r="E382" s="132"/>
      <c r="F382" s="132"/>
      <c r="G382" s="132"/>
      <c r="H382" s="133">
        <v>2021</v>
      </c>
      <c r="I382" s="131"/>
      <c r="J382" s="131"/>
      <c r="K382" s="124"/>
      <c r="L382" s="124"/>
      <c r="M382" s="13" t="s">
        <v>10</v>
      </c>
      <c r="N382" s="20">
        <v>0</v>
      </c>
      <c r="O382" s="130"/>
      <c r="P382" s="294"/>
      <c r="Q382" s="294"/>
      <c r="R382" s="294"/>
    </row>
    <row r="383" spans="1:18" s="14" customFormat="1" ht="18.75" customHeight="1" x14ac:dyDescent="0.2">
      <c r="A383" s="126"/>
      <c r="B383" s="128"/>
      <c r="C383" s="126"/>
      <c r="D383" s="132"/>
      <c r="E383" s="132"/>
      <c r="F383" s="132"/>
      <c r="G383" s="132"/>
      <c r="H383" s="133"/>
      <c r="I383" s="131"/>
      <c r="J383" s="131"/>
      <c r="K383" s="124"/>
      <c r="L383" s="124"/>
      <c r="M383" s="13" t="s">
        <v>11</v>
      </c>
      <c r="N383" s="19">
        <v>0</v>
      </c>
      <c r="O383" s="130"/>
      <c r="P383" s="294"/>
      <c r="Q383" s="294"/>
      <c r="R383" s="294"/>
    </row>
    <row r="384" spans="1:18" s="14" customFormat="1" ht="18.75" customHeight="1" x14ac:dyDescent="0.2">
      <c r="A384" s="126"/>
      <c r="B384" s="129"/>
      <c r="C384" s="126"/>
      <c r="D384" s="132"/>
      <c r="E384" s="132"/>
      <c r="F384" s="132"/>
      <c r="G384" s="132"/>
      <c r="H384" s="133"/>
      <c r="I384" s="131"/>
      <c r="J384" s="131"/>
      <c r="K384" s="125"/>
      <c r="L384" s="125"/>
      <c r="M384" s="13" t="s">
        <v>12</v>
      </c>
      <c r="N384" s="20">
        <v>0</v>
      </c>
      <c r="O384" s="130"/>
      <c r="P384" s="295"/>
      <c r="Q384" s="295"/>
      <c r="R384" s="295"/>
    </row>
    <row r="385" spans="1:18" s="14" customFormat="1" ht="18.75" customHeight="1" x14ac:dyDescent="0.2">
      <c r="A385" s="112" t="s">
        <v>77</v>
      </c>
      <c r="B385" s="113">
        <v>60014</v>
      </c>
      <c r="C385" s="112">
        <v>6050</v>
      </c>
      <c r="D385" s="116" t="s">
        <v>78</v>
      </c>
      <c r="E385" s="116"/>
      <c r="F385" s="116"/>
      <c r="G385" s="116" t="s">
        <v>18</v>
      </c>
      <c r="H385" s="117">
        <v>2021</v>
      </c>
      <c r="I385" s="121">
        <f>SUM(J385+N385+L385+K385)</f>
        <v>7062</v>
      </c>
      <c r="J385" s="121">
        <v>0</v>
      </c>
      <c r="K385" s="118">
        <v>0</v>
      </c>
      <c r="L385" s="118">
        <v>0</v>
      </c>
      <c r="M385" s="59" t="s">
        <v>8</v>
      </c>
      <c r="N385" s="65">
        <f>SUM(N386:N389)</f>
        <v>7062</v>
      </c>
      <c r="O385" s="108">
        <v>7062</v>
      </c>
      <c r="P385" s="296"/>
      <c r="Q385" s="296"/>
      <c r="R385" s="296"/>
    </row>
    <row r="386" spans="1:18" s="14" customFormat="1" ht="18.75" customHeight="1" x14ac:dyDescent="0.2">
      <c r="A386" s="112"/>
      <c r="B386" s="114"/>
      <c r="C386" s="112"/>
      <c r="D386" s="116"/>
      <c r="E386" s="116"/>
      <c r="F386" s="116"/>
      <c r="G386" s="116"/>
      <c r="H386" s="117"/>
      <c r="I386" s="121"/>
      <c r="J386" s="121"/>
      <c r="K386" s="119"/>
      <c r="L386" s="119"/>
      <c r="M386" s="59" t="s">
        <v>9</v>
      </c>
      <c r="N386" s="60">
        <v>7062</v>
      </c>
      <c r="O386" s="108"/>
      <c r="P386" s="294"/>
      <c r="Q386" s="294"/>
      <c r="R386" s="294"/>
    </row>
    <row r="387" spans="1:18" s="14" customFormat="1" ht="18.75" customHeight="1" x14ac:dyDescent="0.2">
      <c r="A387" s="112"/>
      <c r="B387" s="114"/>
      <c r="C387" s="112"/>
      <c r="D387" s="116"/>
      <c r="E387" s="116"/>
      <c r="F387" s="116"/>
      <c r="G387" s="116"/>
      <c r="H387" s="122">
        <v>2021</v>
      </c>
      <c r="I387" s="121"/>
      <c r="J387" s="121"/>
      <c r="K387" s="119"/>
      <c r="L387" s="119"/>
      <c r="M387" s="59" t="s">
        <v>10</v>
      </c>
      <c r="N387" s="60">
        <v>0</v>
      </c>
      <c r="O387" s="108"/>
      <c r="P387" s="294"/>
      <c r="Q387" s="294"/>
      <c r="R387" s="294"/>
    </row>
    <row r="388" spans="1:18" s="14" customFormat="1" ht="18.75" customHeight="1" x14ac:dyDescent="0.2">
      <c r="A388" s="112"/>
      <c r="B388" s="114"/>
      <c r="C388" s="112"/>
      <c r="D388" s="116"/>
      <c r="E388" s="116"/>
      <c r="F388" s="116"/>
      <c r="G388" s="116"/>
      <c r="H388" s="122"/>
      <c r="I388" s="121"/>
      <c r="J388" s="121"/>
      <c r="K388" s="119"/>
      <c r="L388" s="119"/>
      <c r="M388" s="59" t="s">
        <v>11</v>
      </c>
      <c r="N388" s="61">
        <v>0</v>
      </c>
      <c r="O388" s="108"/>
      <c r="P388" s="294"/>
      <c r="Q388" s="294"/>
      <c r="R388" s="294"/>
    </row>
    <row r="389" spans="1:18" s="14" customFormat="1" ht="18.75" customHeight="1" x14ac:dyDescent="0.2">
      <c r="A389" s="112"/>
      <c r="B389" s="115"/>
      <c r="C389" s="112"/>
      <c r="D389" s="116"/>
      <c r="E389" s="116"/>
      <c r="F389" s="116"/>
      <c r="G389" s="116"/>
      <c r="H389" s="122"/>
      <c r="I389" s="121"/>
      <c r="J389" s="121"/>
      <c r="K389" s="120"/>
      <c r="L389" s="120"/>
      <c r="M389" s="59" t="s">
        <v>12</v>
      </c>
      <c r="N389" s="60">
        <v>0</v>
      </c>
      <c r="O389" s="108"/>
      <c r="P389" s="295"/>
      <c r="Q389" s="295"/>
      <c r="R389" s="295"/>
    </row>
    <row r="390" spans="1:18" s="14" customFormat="1" ht="24.75" customHeight="1" x14ac:dyDescent="0.2">
      <c r="A390" s="112" t="s">
        <v>146</v>
      </c>
      <c r="B390" s="113">
        <v>60014</v>
      </c>
      <c r="C390" s="112">
        <v>6050</v>
      </c>
      <c r="D390" s="116" t="s">
        <v>162</v>
      </c>
      <c r="E390" s="116"/>
      <c r="F390" s="116"/>
      <c r="G390" s="116" t="s">
        <v>18</v>
      </c>
      <c r="H390" s="117">
        <v>2021</v>
      </c>
      <c r="I390" s="121">
        <f>SUM(J390+N390+L390+K390)</f>
        <v>150000</v>
      </c>
      <c r="J390" s="121">
        <v>0</v>
      </c>
      <c r="K390" s="118">
        <v>0</v>
      </c>
      <c r="L390" s="118">
        <v>0</v>
      </c>
      <c r="M390" s="81" t="s">
        <v>8</v>
      </c>
      <c r="N390" s="65">
        <f>SUM(N391:N394)</f>
        <v>150000</v>
      </c>
      <c r="O390" s="108">
        <v>150000</v>
      </c>
      <c r="P390" s="296"/>
      <c r="Q390" s="296"/>
      <c r="R390" s="296"/>
    </row>
    <row r="391" spans="1:18" s="14" customFormat="1" ht="20.399999999999999" customHeight="1" x14ac:dyDescent="0.2">
      <c r="A391" s="112"/>
      <c r="B391" s="114"/>
      <c r="C391" s="112"/>
      <c r="D391" s="116"/>
      <c r="E391" s="116"/>
      <c r="F391" s="116"/>
      <c r="G391" s="116"/>
      <c r="H391" s="117"/>
      <c r="I391" s="121"/>
      <c r="J391" s="121"/>
      <c r="K391" s="119"/>
      <c r="L391" s="119"/>
      <c r="M391" s="81" t="s">
        <v>9</v>
      </c>
      <c r="N391" s="60">
        <v>150000</v>
      </c>
      <c r="O391" s="108"/>
      <c r="P391" s="294"/>
      <c r="Q391" s="294"/>
      <c r="R391" s="294"/>
    </row>
    <row r="392" spans="1:18" s="14" customFormat="1" ht="20.399999999999999" customHeight="1" x14ac:dyDescent="0.2">
      <c r="A392" s="112"/>
      <c r="B392" s="114"/>
      <c r="C392" s="112"/>
      <c r="D392" s="116"/>
      <c r="E392" s="116"/>
      <c r="F392" s="116"/>
      <c r="G392" s="116"/>
      <c r="H392" s="122">
        <v>2021</v>
      </c>
      <c r="I392" s="121"/>
      <c r="J392" s="121"/>
      <c r="K392" s="119"/>
      <c r="L392" s="119"/>
      <c r="M392" s="81" t="s">
        <v>10</v>
      </c>
      <c r="N392" s="60">
        <v>0</v>
      </c>
      <c r="O392" s="108"/>
      <c r="P392" s="294"/>
      <c r="Q392" s="294"/>
      <c r="R392" s="294"/>
    </row>
    <row r="393" spans="1:18" s="14" customFormat="1" ht="21.6" customHeight="1" x14ac:dyDescent="0.2">
      <c r="A393" s="112"/>
      <c r="B393" s="114"/>
      <c r="C393" s="112"/>
      <c r="D393" s="116"/>
      <c r="E393" s="116"/>
      <c r="F393" s="116"/>
      <c r="G393" s="116"/>
      <c r="H393" s="122"/>
      <c r="I393" s="121"/>
      <c r="J393" s="121"/>
      <c r="K393" s="119"/>
      <c r="L393" s="119"/>
      <c r="M393" s="81" t="s">
        <v>11</v>
      </c>
      <c r="N393" s="61">
        <v>0</v>
      </c>
      <c r="O393" s="108"/>
      <c r="P393" s="294"/>
      <c r="Q393" s="294"/>
      <c r="R393" s="294"/>
    </row>
    <row r="394" spans="1:18" s="14" customFormat="1" ht="23.25" customHeight="1" x14ac:dyDescent="0.2">
      <c r="A394" s="112"/>
      <c r="B394" s="115"/>
      <c r="C394" s="112"/>
      <c r="D394" s="116"/>
      <c r="E394" s="116"/>
      <c r="F394" s="116"/>
      <c r="G394" s="116"/>
      <c r="H394" s="122"/>
      <c r="I394" s="121"/>
      <c r="J394" s="121"/>
      <c r="K394" s="120"/>
      <c r="L394" s="120"/>
      <c r="M394" s="81" t="s">
        <v>12</v>
      </c>
      <c r="N394" s="60">
        <v>0</v>
      </c>
      <c r="O394" s="108"/>
      <c r="P394" s="295"/>
      <c r="Q394" s="295"/>
      <c r="R394" s="295"/>
    </row>
    <row r="395" spans="1:18" s="14" customFormat="1" ht="23.25" customHeight="1" x14ac:dyDescent="0.2">
      <c r="A395" s="112" t="s">
        <v>169</v>
      </c>
      <c r="B395" s="113">
        <v>60014</v>
      </c>
      <c r="C395" s="112">
        <v>6050</v>
      </c>
      <c r="D395" s="116" t="s">
        <v>170</v>
      </c>
      <c r="E395" s="116"/>
      <c r="F395" s="116"/>
      <c r="G395" s="116" t="s">
        <v>18</v>
      </c>
      <c r="H395" s="117">
        <v>2021</v>
      </c>
      <c r="I395" s="121">
        <f>SUM(J395+N395+L395+K395)</f>
        <v>28000</v>
      </c>
      <c r="J395" s="121">
        <v>0</v>
      </c>
      <c r="K395" s="118">
        <v>0</v>
      </c>
      <c r="L395" s="118">
        <v>0</v>
      </c>
      <c r="M395" s="91" t="s">
        <v>8</v>
      </c>
      <c r="N395" s="65">
        <f>SUM(N396:N399)</f>
        <v>28000</v>
      </c>
      <c r="O395" s="108">
        <v>28000</v>
      </c>
      <c r="P395" s="296"/>
      <c r="Q395" s="296"/>
      <c r="R395" s="296"/>
    </row>
    <row r="396" spans="1:18" s="14" customFormat="1" ht="23.25" customHeight="1" x14ac:dyDescent="0.2">
      <c r="A396" s="112"/>
      <c r="B396" s="114"/>
      <c r="C396" s="112"/>
      <c r="D396" s="116"/>
      <c r="E396" s="116"/>
      <c r="F396" s="116"/>
      <c r="G396" s="116"/>
      <c r="H396" s="117"/>
      <c r="I396" s="121"/>
      <c r="J396" s="121"/>
      <c r="K396" s="119"/>
      <c r="L396" s="119"/>
      <c r="M396" s="91" t="s">
        <v>9</v>
      </c>
      <c r="N396" s="60">
        <v>28000</v>
      </c>
      <c r="O396" s="108"/>
      <c r="P396" s="294"/>
      <c r="Q396" s="294"/>
      <c r="R396" s="294"/>
    </row>
    <row r="397" spans="1:18" s="14" customFormat="1" ht="23.25" customHeight="1" x14ac:dyDescent="0.2">
      <c r="A397" s="112"/>
      <c r="B397" s="114"/>
      <c r="C397" s="112"/>
      <c r="D397" s="116"/>
      <c r="E397" s="116"/>
      <c r="F397" s="116"/>
      <c r="G397" s="116"/>
      <c r="H397" s="122">
        <v>2021</v>
      </c>
      <c r="I397" s="121"/>
      <c r="J397" s="121"/>
      <c r="K397" s="119"/>
      <c r="L397" s="119"/>
      <c r="M397" s="91" t="s">
        <v>10</v>
      </c>
      <c r="N397" s="60">
        <v>0</v>
      </c>
      <c r="O397" s="108"/>
      <c r="P397" s="294"/>
      <c r="Q397" s="294"/>
      <c r="R397" s="294"/>
    </row>
    <row r="398" spans="1:18" s="14" customFormat="1" ht="23.25" customHeight="1" x14ac:dyDescent="0.2">
      <c r="A398" s="112"/>
      <c r="B398" s="114"/>
      <c r="C398" s="112"/>
      <c r="D398" s="116"/>
      <c r="E398" s="116"/>
      <c r="F398" s="116"/>
      <c r="G398" s="116"/>
      <c r="H398" s="122"/>
      <c r="I398" s="121"/>
      <c r="J398" s="121"/>
      <c r="K398" s="119"/>
      <c r="L398" s="119"/>
      <c r="M398" s="91" t="s">
        <v>11</v>
      </c>
      <c r="N398" s="61">
        <v>0</v>
      </c>
      <c r="O398" s="108"/>
      <c r="P398" s="294"/>
      <c r="Q398" s="294"/>
      <c r="R398" s="294"/>
    </row>
    <row r="399" spans="1:18" s="14" customFormat="1" ht="23.25" customHeight="1" x14ac:dyDescent="0.2">
      <c r="A399" s="112"/>
      <c r="B399" s="115"/>
      <c r="C399" s="112"/>
      <c r="D399" s="116"/>
      <c r="E399" s="116"/>
      <c r="F399" s="116"/>
      <c r="G399" s="116"/>
      <c r="H399" s="122"/>
      <c r="I399" s="121"/>
      <c r="J399" s="121"/>
      <c r="K399" s="120"/>
      <c r="L399" s="120"/>
      <c r="M399" s="91" t="s">
        <v>12</v>
      </c>
      <c r="N399" s="60">
        <v>0</v>
      </c>
      <c r="O399" s="108"/>
      <c r="P399" s="295"/>
      <c r="Q399" s="295"/>
      <c r="R399" s="295"/>
    </row>
    <row r="400" spans="1:18" s="14" customFormat="1" ht="23.25" customHeight="1" x14ac:dyDescent="0.2">
      <c r="A400" s="112" t="s">
        <v>192</v>
      </c>
      <c r="B400" s="113">
        <v>60014</v>
      </c>
      <c r="C400" s="112">
        <v>6050</v>
      </c>
      <c r="D400" s="116" t="s">
        <v>193</v>
      </c>
      <c r="E400" s="116"/>
      <c r="F400" s="116"/>
      <c r="G400" s="116" t="s">
        <v>18</v>
      </c>
      <c r="H400" s="117">
        <v>2021</v>
      </c>
      <c r="I400" s="121">
        <f>SUM(J400+N400+L400+K400)</f>
        <v>2120520</v>
      </c>
      <c r="J400" s="121">
        <v>0</v>
      </c>
      <c r="K400" s="118">
        <v>0</v>
      </c>
      <c r="L400" s="118">
        <v>0</v>
      </c>
      <c r="M400" s="98" t="s">
        <v>8</v>
      </c>
      <c r="N400" s="65">
        <f>SUM(N401:N404)</f>
        <v>2120520</v>
      </c>
      <c r="O400" s="108">
        <v>2120520</v>
      </c>
      <c r="P400" s="296"/>
      <c r="Q400" s="296"/>
      <c r="R400" s="296"/>
    </row>
    <row r="401" spans="1:18" s="14" customFormat="1" ht="23.25" customHeight="1" x14ac:dyDescent="0.2">
      <c r="A401" s="112"/>
      <c r="B401" s="114"/>
      <c r="C401" s="112"/>
      <c r="D401" s="116"/>
      <c r="E401" s="116"/>
      <c r="F401" s="116"/>
      <c r="G401" s="116"/>
      <c r="H401" s="117"/>
      <c r="I401" s="121"/>
      <c r="J401" s="121"/>
      <c r="K401" s="119"/>
      <c r="L401" s="119"/>
      <c r="M401" s="98" t="s">
        <v>9</v>
      </c>
      <c r="N401" s="60">
        <v>0</v>
      </c>
      <c r="O401" s="108"/>
      <c r="P401" s="294"/>
      <c r="Q401" s="294"/>
      <c r="R401" s="294"/>
    </row>
    <row r="402" spans="1:18" s="14" customFormat="1" ht="23.25" customHeight="1" x14ac:dyDescent="0.2">
      <c r="A402" s="112"/>
      <c r="B402" s="114"/>
      <c r="C402" s="112"/>
      <c r="D402" s="116"/>
      <c r="E402" s="116"/>
      <c r="F402" s="116"/>
      <c r="G402" s="116"/>
      <c r="H402" s="122">
        <v>2022</v>
      </c>
      <c r="I402" s="121"/>
      <c r="J402" s="121"/>
      <c r="K402" s="119"/>
      <c r="L402" s="119"/>
      <c r="M402" s="98" t="s">
        <v>10</v>
      </c>
      <c r="N402" s="60">
        <v>0</v>
      </c>
      <c r="O402" s="108"/>
      <c r="P402" s="294"/>
      <c r="Q402" s="294"/>
      <c r="R402" s="294"/>
    </row>
    <row r="403" spans="1:18" s="14" customFormat="1" ht="23.25" customHeight="1" x14ac:dyDescent="0.2">
      <c r="A403" s="112"/>
      <c r="B403" s="114"/>
      <c r="C403" s="112"/>
      <c r="D403" s="116"/>
      <c r="E403" s="116"/>
      <c r="F403" s="116"/>
      <c r="G403" s="116"/>
      <c r="H403" s="122"/>
      <c r="I403" s="121"/>
      <c r="J403" s="121"/>
      <c r="K403" s="119"/>
      <c r="L403" s="119"/>
      <c r="M403" s="98" t="s">
        <v>11</v>
      </c>
      <c r="N403" s="61">
        <v>2120520</v>
      </c>
      <c r="O403" s="108"/>
      <c r="P403" s="294"/>
      <c r="Q403" s="294"/>
      <c r="R403" s="294"/>
    </row>
    <row r="404" spans="1:18" s="14" customFormat="1" ht="23.25" customHeight="1" x14ac:dyDescent="0.2">
      <c r="A404" s="112"/>
      <c r="B404" s="115"/>
      <c r="C404" s="112"/>
      <c r="D404" s="116"/>
      <c r="E404" s="116"/>
      <c r="F404" s="116"/>
      <c r="G404" s="116"/>
      <c r="H404" s="122"/>
      <c r="I404" s="121"/>
      <c r="J404" s="121"/>
      <c r="K404" s="120"/>
      <c r="L404" s="120"/>
      <c r="M404" s="98" t="s">
        <v>12</v>
      </c>
      <c r="N404" s="60">
        <v>0</v>
      </c>
      <c r="O404" s="108"/>
      <c r="P404" s="295"/>
      <c r="Q404" s="295"/>
      <c r="R404" s="295"/>
    </row>
    <row r="405" spans="1:18" s="14" customFormat="1" ht="18.75" customHeight="1" x14ac:dyDescent="0.2">
      <c r="A405" s="126">
        <v>55</v>
      </c>
      <c r="B405" s="127">
        <v>60014</v>
      </c>
      <c r="C405" s="126">
        <v>6060</v>
      </c>
      <c r="D405" s="132" t="s">
        <v>54</v>
      </c>
      <c r="E405" s="132"/>
      <c r="F405" s="132"/>
      <c r="G405" s="132" t="s">
        <v>18</v>
      </c>
      <c r="H405" s="139">
        <v>2021</v>
      </c>
      <c r="I405" s="131">
        <f>SUM(J405+N405+L405+K405)</f>
        <v>97000</v>
      </c>
      <c r="J405" s="131">
        <v>0</v>
      </c>
      <c r="K405" s="123">
        <v>0</v>
      </c>
      <c r="L405" s="123">
        <v>0</v>
      </c>
      <c r="M405" s="13" t="s">
        <v>8</v>
      </c>
      <c r="N405" s="62">
        <f>SUM(N406:N409)</f>
        <v>97000</v>
      </c>
      <c r="O405" s="130">
        <v>97000</v>
      </c>
      <c r="P405" s="293"/>
      <c r="Q405" s="293"/>
      <c r="R405" s="293"/>
    </row>
    <row r="406" spans="1:18" s="14" customFormat="1" ht="18.75" customHeight="1" x14ac:dyDescent="0.2">
      <c r="A406" s="126"/>
      <c r="B406" s="128"/>
      <c r="C406" s="126"/>
      <c r="D406" s="132"/>
      <c r="E406" s="132"/>
      <c r="F406" s="132"/>
      <c r="G406" s="132"/>
      <c r="H406" s="139"/>
      <c r="I406" s="131"/>
      <c r="J406" s="131"/>
      <c r="K406" s="124"/>
      <c r="L406" s="124"/>
      <c r="M406" s="13" t="s">
        <v>9</v>
      </c>
      <c r="N406" s="20">
        <v>97000</v>
      </c>
      <c r="O406" s="130"/>
      <c r="P406" s="294"/>
      <c r="Q406" s="294"/>
      <c r="R406" s="294"/>
    </row>
    <row r="407" spans="1:18" s="14" customFormat="1" ht="18.75" customHeight="1" x14ac:dyDescent="0.2">
      <c r="A407" s="126"/>
      <c r="B407" s="128"/>
      <c r="C407" s="126"/>
      <c r="D407" s="132"/>
      <c r="E407" s="132"/>
      <c r="F407" s="132"/>
      <c r="G407" s="132"/>
      <c r="H407" s="133">
        <v>2021</v>
      </c>
      <c r="I407" s="131"/>
      <c r="J407" s="131"/>
      <c r="K407" s="124"/>
      <c r="L407" s="124"/>
      <c r="M407" s="13" t="s">
        <v>10</v>
      </c>
      <c r="N407" s="20">
        <v>0</v>
      </c>
      <c r="O407" s="130"/>
      <c r="P407" s="294"/>
      <c r="Q407" s="294"/>
      <c r="R407" s="294"/>
    </row>
    <row r="408" spans="1:18" s="14" customFormat="1" ht="18.75" customHeight="1" x14ac:dyDescent="0.2">
      <c r="A408" s="126"/>
      <c r="B408" s="128"/>
      <c r="C408" s="126"/>
      <c r="D408" s="132"/>
      <c r="E408" s="132"/>
      <c r="F408" s="132"/>
      <c r="G408" s="132"/>
      <c r="H408" s="133"/>
      <c r="I408" s="131"/>
      <c r="J408" s="131"/>
      <c r="K408" s="124"/>
      <c r="L408" s="124"/>
      <c r="M408" s="13" t="s">
        <v>11</v>
      </c>
      <c r="N408" s="19">
        <v>0</v>
      </c>
      <c r="O408" s="130"/>
      <c r="P408" s="294"/>
      <c r="Q408" s="294"/>
      <c r="R408" s="294"/>
    </row>
    <row r="409" spans="1:18" s="14" customFormat="1" ht="18.75" customHeight="1" x14ac:dyDescent="0.2">
      <c r="A409" s="126"/>
      <c r="B409" s="129"/>
      <c r="C409" s="126"/>
      <c r="D409" s="132"/>
      <c r="E409" s="132"/>
      <c r="F409" s="132"/>
      <c r="G409" s="132"/>
      <c r="H409" s="133"/>
      <c r="I409" s="131"/>
      <c r="J409" s="131"/>
      <c r="K409" s="125"/>
      <c r="L409" s="125"/>
      <c r="M409" s="13" t="s">
        <v>12</v>
      </c>
      <c r="N409" s="20">
        <v>0</v>
      </c>
      <c r="O409" s="130"/>
      <c r="P409" s="295"/>
      <c r="Q409" s="295"/>
      <c r="R409" s="295"/>
    </row>
    <row r="410" spans="1:18" s="14" customFormat="1" ht="18.75" customHeight="1" x14ac:dyDescent="0.2">
      <c r="A410" s="126">
        <v>56</v>
      </c>
      <c r="B410" s="127">
        <v>60014</v>
      </c>
      <c r="C410" s="126">
        <v>6060</v>
      </c>
      <c r="D410" s="132" t="s">
        <v>34</v>
      </c>
      <c r="E410" s="132"/>
      <c r="F410" s="132"/>
      <c r="G410" s="132" t="s">
        <v>18</v>
      </c>
      <c r="H410" s="139">
        <v>2021</v>
      </c>
      <c r="I410" s="131">
        <f>SUM(J410+N410+L410+K410)</f>
        <v>180000</v>
      </c>
      <c r="J410" s="131">
        <v>0</v>
      </c>
      <c r="K410" s="123">
        <v>0</v>
      </c>
      <c r="L410" s="123">
        <v>0</v>
      </c>
      <c r="M410" s="13" t="s">
        <v>8</v>
      </c>
      <c r="N410" s="62">
        <f>SUM(N411:N414)</f>
        <v>180000</v>
      </c>
      <c r="O410" s="130">
        <v>180000</v>
      </c>
      <c r="P410" s="293"/>
      <c r="Q410" s="293"/>
      <c r="R410" s="293"/>
    </row>
    <row r="411" spans="1:18" s="14" customFormat="1" ht="18.75" customHeight="1" x14ac:dyDescent="0.2">
      <c r="A411" s="126"/>
      <c r="B411" s="128"/>
      <c r="C411" s="126"/>
      <c r="D411" s="132"/>
      <c r="E411" s="132"/>
      <c r="F411" s="132"/>
      <c r="G411" s="132"/>
      <c r="H411" s="139"/>
      <c r="I411" s="131"/>
      <c r="J411" s="131"/>
      <c r="K411" s="124"/>
      <c r="L411" s="124"/>
      <c r="M411" s="13" t="s">
        <v>9</v>
      </c>
      <c r="N411" s="20">
        <v>180000</v>
      </c>
      <c r="O411" s="130"/>
      <c r="P411" s="294"/>
      <c r="Q411" s="294"/>
      <c r="R411" s="294"/>
    </row>
    <row r="412" spans="1:18" s="14" customFormat="1" ht="18.75" customHeight="1" x14ac:dyDescent="0.2">
      <c r="A412" s="126"/>
      <c r="B412" s="128"/>
      <c r="C412" s="126"/>
      <c r="D412" s="132"/>
      <c r="E412" s="132"/>
      <c r="F412" s="132"/>
      <c r="G412" s="132"/>
      <c r="H412" s="133">
        <v>2021</v>
      </c>
      <c r="I412" s="131"/>
      <c r="J412" s="131"/>
      <c r="K412" s="124"/>
      <c r="L412" s="124"/>
      <c r="M412" s="13" t="s">
        <v>10</v>
      </c>
      <c r="N412" s="20">
        <v>0</v>
      </c>
      <c r="O412" s="130"/>
      <c r="P412" s="294"/>
      <c r="Q412" s="294"/>
      <c r="R412" s="294"/>
    </row>
    <row r="413" spans="1:18" s="14" customFormat="1" ht="18.75" customHeight="1" x14ac:dyDescent="0.2">
      <c r="A413" s="126"/>
      <c r="B413" s="128"/>
      <c r="C413" s="126"/>
      <c r="D413" s="132"/>
      <c r="E413" s="132"/>
      <c r="F413" s="132"/>
      <c r="G413" s="132"/>
      <c r="H413" s="133"/>
      <c r="I413" s="131"/>
      <c r="J413" s="131"/>
      <c r="K413" s="124"/>
      <c r="L413" s="124"/>
      <c r="M413" s="13" t="s">
        <v>11</v>
      </c>
      <c r="N413" s="19">
        <v>0</v>
      </c>
      <c r="O413" s="130"/>
      <c r="P413" s="294"/>
      <c r="Q413" s="294"/>
      <c r="R413" s="294"/>
    </row>
    <row r="414" spans="1:18" s="14" customFormat="1" ht="18.75" customHeight="1" x14ac:dyDescent="0.2">
      <c r="A414" s="126"/>
      <c r="B414" s="129"/>
      <c r="C414" s="126"/>
      <c r="D414" s="132"/>
      <c r="E414" s="132"/>
      <c r="F414" s="132"/>
      <c r="G414" s="132"/>
      <c r="H414" s="133"/>
      <c r="I414" s="131"/>
      <c r="J414" s="131"/>
      <c r="K414" s="125"/>
      <c r="L414" s="125"/>
      <c r="M414" s="13" t="s">
        <v>12</v>
      </c>
      <c r="N414" s="20">
        <v>0</v>
      </c>
      <c r="O414" s="130"/>
      <c r="P414" s="295"/>
      <c r="Q414" s="295"/>
      <c r="R414" s="295"/>
    </row>
    <row r="415" spans="1:18" s="14" customFormat="1" ht="18.75" customHeight="1" x14ac:dyDescent="0.2">
      <c r="A415" s="112">
        <v>57</v>
      </c>
      <c r="B415" s="113">
        <v>60014</v>
      </c>
      <c r="C415" s="112">
        <v>6060</v>
      </c>
      <c r="D415" s="116" t="s">
        <v>194</v>
      </c>
      <c r="E415" s="116"/>
      <c r="F415" s="116"/>
      <c r="G415" s="116" t="s">
        <v>18</v>
      </c>
      <c r="H415" s="117">
        <v>2021</v>
      </c>
      <c r="I415" s="121">
        <f>SUM(J415+N415+L415+K415)</f>
        <v>78000</v>
      </c>
      <c r="J415" s="121">
        <v>0</v>
      </c>
      <c r="K415" s="118">
        <v>0</v>
      </c>
      <c r="L415" s="118">
        <v>0</v>
      </c>
      <c r="M415" s="98" t="s">
        <v>8</v>
      </c>
      <c r="N415" s="65">
        <f>SUM(N416:N419)</f>
        <v>78000</v>
      </c>
      <c r="O415" s="108">
        <v>78000</v>
      </c>
      <c r="P415" s="296"/>
      <c r="Q415" s="296"/>
      <c r="R415" s="296"/>
    </row>
    <row r="416" spans="1:18" s="14" customFormat="1" ht="18.75" customHeight="1" x14ac:dyDescent="0.2">
      <c r="A416" s="112"/>
      <c r="B416" s="114"/>
      <c r="C416" s="112"/>
      <c r="D416" s="116"/>
      <c r="E416" s="116"/>
      <c r="F416" s="116"/>
      <c r="G416" s="116"/>
      <c r="H416" s="117"/>
      <c r="I416" s="121"/>
      <c r="J416" s="121"/>
      <c r="K416" s="119"/>
      <c r="L416" s="119"/>
      <c r="M416" s="98" t="s">
        <v>9</v>
      </c>
      <c r="N416" s="60">
        <v>78000</v>
      </c>
      <c r="O416" s="108"/>
      <c r="P416" s="294"/>
      <c r="Q416" s="294"/>
      <c r="R416" s="294"/>
    </row>
    <row r="417" spans="1:18" s="14" customFormat="1" ht="18.75" customHeight="1" x14ac:dyDescent="0.2">
      <c r="A417" s="112"/>
      <c r="B417" s="114"/>
      <c r="C417" s="112"/>
      <c r="D417" s="116"/>
      <c r="E417" s="116"/>
      <c r="F417" s="116"/>
      <c r="G417" s="116"/>
      <c r="H417" s="122">
        <v>2021</v>
      </c>
      <c r="I417" s="121"/>
      <c r="J417" s="121"/>
      <c r="K417" s="119"/>
      <c r="L417" s="119"/>
      <c r="M417" s="98" t="s">
        <v>10</v>
      </c>
      <c r="N417" s="60">
        <v>0</v>
      </c>
      <c r="O417" s="108"/>
      <c r="P417" s="294"/>
      <c r="Q417" s="294"/>
      <c r="R417" s="294"/>
    </row>
    <row r="418" spans="1:18" s="14" customFormat="1" ht="18.75" customHeight="1" x14ac:dyDescent="0.2">
      <c r="A418" s="112"/>
      <c r="B418" s="114"/>
      <c r="C418" s="112"/>
      <c r="D418" s="116"/>
      <c r="E418" s="116"/>
      <c r="F418" s="116"/>
      <c r="G418" s="116"/>
      <c r="H418" s="122"/>
      <c r="I418" s="121"/>
      <c r="J418" s="121"/>
      <c r="K418" s="119"/>
      <c r="L418" s="119"/>
      <c r="M418" s="98" t="s">
        <v>11</v>
      </c>
      <c r="N418" s="61">
        <v>0</v>
      </c>
      <c r="O418" s="108"/>
      <c r="P418" s="294"/>
      <c r="Q418" s="294"/>
      <c r="R418" s="294"/>
    </row>
    <row r="419" spans="1:18" s="14" customFormat="1" ht="18.75" customHeight="1" x14ac:dyDescent="0.2">
      <c r="A419" s="112"/>
      <c r="B419" s="115"/>
      <c r="C419" s="112"/>
      <c r="D419" s="116"/>
      <c r="E419" s="116"/>
      <c r="F419" s="116"/>
      <c r="G419" s="116"/>
      <c r="H419" s="122"/>
      <c r="I419" s="121"/>
      <c r="J419" s="121"/>
      <c r="K419" s="120"/>
      <c r="L419" s="120"/>
      <c r="M419" s="98" t="s">
        <v>12</v>
      </c>
      <c r="N419" s="60">
        <v>0</v>
      </c>
      <c r="O419" s="108"/>
      <c r="P419" s="295"/>
      <c r="Q419" s="295"/>
      <c r="R419" s="295"/>
    </row>
    <row r="420" spans="1:18" s="14" customFormat="1" ht="18.75" customHeight="1" x14ac:dyDescent="0.2">
      <c r="A420" s="112" t="s">
        <v>117</v>
      </c>
      <c r="B420" s="113">
        <v>60014</v>
      </c>
      <c r="C420" s="112">
        <v>6060</v>
      </c>
      <c r="D420" s="116" t="s">
        <v>118</v>
      </c>
      <c r="E420" s="116"/>
      <c r="F420" s="116"/>
      <c r="G420" s="116" t="s">
        <v>18</v>
      </c>
      <c r="H420" s="117">
        <v>2021</v>
      </c>
      <c r="I420" s="121">
        <f>SUM(J420+N420+L420+K420)</f>
        <v>48708</v>
      </c>
      <c r="J420" s="121">
        <v>0</v>
      </c>
      <c r="K420" s="118">
        <v>0</v>
      </c>
      <c r="L420" s="118">
        <v>0</v>
      </c>
      <c r="M420" s="59" t="s">
        <v>8</v>
      </c>
      <c r="N420" s="63">
        <f>SUM(N421:N424)</f>
        <v>48708</v>
      </c>
      <c r="O420" s="108">
        <v>48708</v>
      </c>
      <c r="P420" s="296"/>
      <c r="Q420" s="296"/>
      <c r="R420" s="296"/>
    </row>
    <row r="421" spans="1:18" s="14" customFormat="1" ht="18.75" customHeight="1" x14ac:dyDescent="0.2">
      <c r="A421" s="112"/>
      <c r="B421" s="114"/>
      <c r="C421" s="112"/>
      <c r="D421" s="116"/>
      <c r="E421" s="116"/>
      <c r="F421" s="116"/>
      <c r="G421" s="116"/>
      <c r="H421" s="117"/>
      <c r="I421" s="121"/>
      <c r="J421" s="121"/>
      <c r="K421" s="119"/>
      <c r="L421" s="119"/>
      <c r="M421" s="59" t="s">
        <v>9</v>
      </c>
      <c r="N421" s="60">
        <v>48708</v>
      </c>
      <c r="O421" s="108"/>
      <c r="P421" s="294"/>
      <c r="Q421" s="294"/>
      <c r="R421" s="294"/>
    </row>
    <row r="422" spans="1:18" s="14" customFormat="1" ht="18.75" customHeight="1" x14ac:dyDescent="0.2">
      <c r="A422" s="112"/>
      <c r="B422" s="114"/>
      <c r="C422" s="112"/>
      <c r="D422" s="116"/>
      <c r="E422" s="116"/>
      <c r="F422" s="116"/>
      <c r="G422" s="116"/>
      <c r="H422" s="122">
        <v>2021</v>
      </c>
      <c r="I422" s="121"/>
      <c r="J422" s="121"/>
      <c r="K422" s="119"/>
      <c r="L422" s="119"/>
      <c r="M422" s="59" t="s">
        <v>10</v>
      </c>
      <c r="N422" s="60">
        <v>0</v>
      </c>
      <c r="O422" s="108"/>
      <c r="P422" s="294"/>
      <c r="Q422" s="294"/>
      <c r="R422" s="294"/>
    </row>
    <row r="423" spans="1:18" s="14" customFormat="1" ht="18.75" customHeight="1" x14ac:dyDescent="0.2">
      <c r="A423" s="112"/>
      <c r="B423" s="114"/>
      <c r="C423" s="112"/>
      <c r="D423" s="116"/>
      <c r="E423" s="116"/>
      <c r="F423" s="116"/>
      <c r="G423" s="116"/>
      <c r="H423" s="122"/>
      <c r="I423" s="121"/>
      <c r="J423" s="121"/>
      <c r="K423" s="119"/>
      <c r="L423" s="119"/>
      <c r="M423" s="59" t="s">
        <v>11</v>
      </c>
      <c r="N423" s="61">
        <v>0</v>
      </c>
      <c r="O423" s="108"/>
      <c r="P423" s="294"/>
      <c r="Q423" s="294"/>
      <c r="R423" s="294"/>
    </row>
    <row r="424" spans="1:18" s="14" customFormat="1" ht="18.75" customHeight="1" x14ac:dyDescent="0.2">
      <c r="A424" s="112"/>
      <c r="B424" s="115"/>
      <c r="C424" s="112"/>
      <c r="D424" s="116"/>
      <c r="E424" s="116"/>
      <c r="F424" s="116"/>
      <c r="G424" s="116"/>
      <c r="H424" s="122"/>
      <c r="I424" s="121"/>
      <c r="J424" s="121"/>
      <c r="K424" s="120"/>
      <c r="L424" s="120"/>
      <c r="M424" s="59" t="s">
        <v>12</v>
      </c>
      <c r="N424" s="60">
        <v>0</v>
      </c>
      <c r="O424" s="108"/>
      <c r="P424" s="295"/>
      <c r="Q424" s="295"/>
      <c r="R424" s="295"/>
    </row>
    <row r="425" spans="1:18" s="14" customFormat="1" ht="18.75" customHeight="1" x14ac:dyDescent="0.2">
      <c r="A425" s="112" t="s">
        <v>120</v>
      </c>
      <c r="B425" s="113">
        <v>60014</v>
      </c>
      <c r="C425" s="112">
        <v>6060</v>
      </c>
      <c r="D425" s="116" t="s">
        <v>121</v>
      </c>
      <c r="E425" s="116"/>
      <c r="F425" s="116"/>
      <c r="G425" s="116" t="s">
        <v>18</v>
      </c>
      <c r="H425" s="117">
        <v>2021</v>
      </c>
      <c r="I425" s="121">
        <f>SUM(J425+N425+L425+K425)</f>
        <v>569490</v>
      </c>
      <c r="J425" s="121">
        <v>0</v>
      </c>
      <c r="K425" s="118">
        <v>0</v>
      </c>
      <c r="L425" s="118">
        <v>0</v>
      </c>
      <c r="M425" s="66" t="s">
        <v>8</v>
      </c>
      <c r="N425" s="67">
        <f>SUM(N426:N429)</f>
        <v>569490</v>
      </c>
      <c r="O425" s="108">
        <v>569490</v>
      </c>
      <c r="P425" s="296"/>
      <c r="Q425" s="296"/>
      <c r="R425" s="296"/>
    </row>
    <row r="426" spans="1:18" s="14" customFormat="1" ht="18.75" customHeight="1" x14ac:dyDescent="0.2">
      <c r="A426" s="112"/>
      <c r="B426" s="114"/>
      <c r="C426" s="112"/>
      <c r="D426" s="116"/>
      <c r="E426" s="116"/>
      <c r="F426" s="116"/>
      <c r="G426" s="116"/>
      <c r="H426" s="117"/>
      <c r="I426" s="121"/>
      <c r="J426" s="121"/>
      <c r="K426" s="119"/>
      <c r="L426" s="119"/>
      <c r="M426" s="66" t="s">
        <v>9</v>
      </c>
      <c r="N426" s="60">
        <v>569490</v>
      </c>
      <c r="O426" s="108"/>
      <c r="P426" s="294"/>
      <c r="Q426" s="294"/>
      <c r="R426" s="294"/>
    </row>
    <row r="427" spans="1:18" s="14" customFormat="1" ht="18.75" customHeight="1" x14ac:dyDescent="0.2">
      <c r="A427" s="112"/>
      <c r="B427" s="114"/>
      <c r="C427" s="112"/>
      <c r="D427" s="116"/>
      <c r="E427" s="116"/>
      <c r="F427" s="116"/>
      <c r="G427" s="116"/>
      <c r="H427" s="122">
        <v>2021</v>
      </c>
      <c r="I427" s="121"/>
      <c r="J427" s="121"/>
      <c r="K427" s="119"/>
      <c r="L427" s="119"/>
      <c r="M427" s="66" t="s">
        <v>10</v>
      </c>
      <c r="N427" s="60">
        <v>0</v>
      </c>
      <c r="O427" s="108"/>
      <c r="P427" s="294"/>
      <c r="Q427" s="294"/>
      <c r="R427" s="294"/>
    </row>
    <row r="428" spans="1:18" s="14" customFormat="1" ht="18.75" customHeight="1" x14ac:dyDescent="0.2">
      <c r="A428" s="112"/>
      <c r="B428" s="114"/>
      <c r="C428" s="112"/>
      <c r="D428" s="116"/>
      <c r="E428" s="116"/>
      <c r="F428" s="116"/>
      <c r="G428" s="116"/>
      <c r="H428" s="122"/>
      <c r="I428" s="121"/>
      <c r="J428" s="121"/>
      <c r="K428" s="119"/>
      <c r="L428" s="119"/>
      <c r="M428" s="66" t="s">
        <v>11</v>
      </c>
      <c r="N428" s="61">
        <v>0</v>
      </c>
      <c r="O428" s="108"/>
      <c r="P428" s="294"/>
      <c r="Q428" s="294"/>
      <c r="R428" s="294"/>
    </row>
    <row r="429" spans="1:18" s="14" customFormat="1" ht="18.75" customHeight="1" x14ac:dyDescent="0.2">
      <c r="A429" s="112"/>
      <c r="B429" s="115"/>
      <c r="C429" s="112"/>
      <c r="D429" s="116"/>
      <c r="E429" s="116"/>
      <c r="F429" s="116"/>
      <c r="G429" s="116"/>
      <c r="H429" s="122"/>
      <c r="I429" s="121"/>
      <c r="J429" s="121"/>
      <c r="K429" s="120"/>
      <c r="L429" s="120"/>
      <c r="M429" s="66" t="s">
        <v>12</v>
      </c>
      <c r="N429" s="60">
        <v>0</v>
      </c>
      <c r="O429" s="108"/>
      <c r="P429" s="295"/>
      <c r="Q429" s="295"/>
      <c r="R429" s="295"/>
    </row>
    <row r="430" spans="1:18" s="14" customFormat="1" ht="18.75" customHeight="1" x14ac:dyDescent="0.2">
      <c r="A430" s="112" t="s">
        <v>127</v>
      </c>
      <c r="B430" s="113">
        <v>60014</v>
      </c>
      <c r="C430" s="112">
        <v>6060</v>
      </c>
      <c r="D430" s="116" t="s">
        <v>128</v>
      </c>
      <c r="E430" s="116"/>
      <c r="F430" s="116"/>
      <c r="G430" s="116" t="s">
        <v>18</v>
      </c>
      <c r="H430" s="117">
        <v>2021</v>
      </c>
      <c r="I430" s="121">
        <f>SUM(J430+N430+L430+K430)</f>
        <v>473000</v>
      </c>
      <c r="J430" s="121">
        <v>0</v>
      </c>
      <c r="K430" s="118">
        <v>0</v>
      </c>
      <c r="L430" s="118">
        <v>0</v>
      </c>
      <c r="M430" s="66" t="s">
        <v>8</v>
      </c>
      <c r="N430" s="67">
        <f>SUM(N431:N434)</f>
        <v>473000</v>
      </c>
      <c r="O430" s="108">
        <v>473000</v>
      </c>
      <c r="P430" s="296"/>
      <c r="Q430" s="296"/>
      <c r="R430" s="296"/>
    </row>
    <row r="431" spans="1:18" s="14" customFormat="1" ht="18.75" customHeight="1" x14ac:dyDescent="0.2">
      <c r="A431" s="112"/>
      <c r="B431" s="114"/>
      <c r="C431" s="112"/>
      <c r="D431" s="116"/>
      <c r="E431" s="116"/>
      <c r="F431" s="116"/>
      <c r="G431" s="116"/>
      <c r="H431" s="117"/>
      <c r="I431" s="121"/>
      <c r="J431" s="121"/>
      <c r="K431" s="119"/>
      <c r="L431" s="119"/>
      <c r="M431" s="66" t="s">
        <v>9</v>
      </c>
      <c r="N431" s="60">
        <v>473000</v>
      </c>
      <c r="O431" s="108"/>
      <c r="P431" s="294"/>
      <c r="Q431" s="294"/>
      <c r="R431" s="294"/>
    </row>
    <row r="432" spans="1:18" s="14" customFormat="1" ht="18.75" customHeight="1" x14ac:dyDescent="0.2">
      <c r="A432" s="112"/>
      <c r="B432" s="114"/>
      <c r="C432" s="112"/>
      <c r="D432" s="116"/>
      <c r="E432" s="116"/>
      <c r="F432" s="116"/>
      <c r="G432" s="116"/>
      <c r="H432" s="122">
        <v>2021</v>
      </c>
      <c r="I432" s="121"/>
      <c r="J432" s="121"/>
      <c r="K432" s="119"/>
      <c r="L432" s="119"/>
      <c r="M432" s="66" t="s">
        <v>10</v>
      </c>
      <c r="N432" s="60">
        <v>0</v>
      </c>
      <c r="O432" s="108"/>
      <c r="P432" s="294"/>
      <c r="Q432" s="294"/>
      <c r="R432" s="294"/>
    </row>
    <row r="433" spans="1:18" s="14" customFormat="1" ht="18.75" customHeight="1" x14ac:dyDescent="0.2">
      <c r="A433" s="112"/>
      <c r="B433" s="114"/>
      <c r="C433" s="112"/>
      <c r="D433" s="116"/>
      <c r="E433" s="116"/>
      <c r="F433" s="116"/>
      <c r="G433" s="116"/>
      <c r="H433" s="122"/>
      <c r="I433" s="121"/>
      <c r="J433" s="121"/>
      <c r="K433" s="119"/>
      <c r="L433" s="119"/>
      <c r="M433" s="66" t="s">
        <v>11</v>
      </c>
      <c r="N433" s="61">
        <v>0</v>
      </c>
      <c r="O433" s="108"/>
      <c r="P433" s="294"/>
      <c r="Q433" s="294"/>
      <c r="R433" s="294"/>
    </row>
    <row r="434" spans="1:18" s="14" customFormat="1" ht="18.75" customHeight="1" x14ac:dyDescent="0.2">
      <c r="A434" s="112"/>
      <c r="B434" s="115"/>
      <c r="C434" s="112"/>
      <c r="D434" s="116"/>
      <c r="E434" s="116"/>
      <c r="F434" s="116"/>
      <c r="G434" s="116"/>
      <c r="H434" s="122"/>
      <c r="I434" s="121"/>
      <c r="J434" s="121"/>
      <c r="K434" s="120"/>
      <c r="L434" s="120"/>
      <c r="M434" s="66" t="s">
        <v>12</v>
      </c>
      <c r="N434" s="60">
        <v>0</v>
      </c>
      <c r="O434" s="108"/>
      <c r="P434" s="295"/>
      <c r="Q434" s="295"/>
      <c r="R434" s="295"/>
    </row>
    <row r="435" spans="1:18" s="14" customFormat="1" ht="18.75" customHeight="1" x14ac:dyDescent="0.2">
      <c r="A435" s="112" t="s">
        <v>147</v>
      </c>
      <c r="B435" s="113">
        <v>60014</v>
      </c>
      <c r="C435" s="112">
        <v>6060</v>
      </c>
      <c r="D435" s="116" t="s">
        <v>148</v>
      </c>
      <c r="E435" s="116"/>
      <c r="F435" s="116"/>
      <c r="G435" s="116" t="s">
        <v>18</v>
      </c>
      <c r="H435" s="117">
        <v>2021</v>
      </c>
      <c r="I435" s="121">
        <f>SUM(J435+N435+L435+K435)</f>
        <v>172000</v>
      </c>
      <c r="J435" s="121">
        <v>0</v>
      </c>
      <c r="K435" s="118">
        <v>0</v>
      </c>
      <c r="L435" s="118">
        <v>0</v>
      </c>
      <c r="M435" s="81" t="s">
        <v>8</v>
      </c>
      <c r="N435" s="82">
        <f>SUM(N436:N439)</f>
        <v>172000</v>
      </c>
      <c r="O435" s="108">
        <v>172000</v>
      </c>
      <c r="P435" s="296"/>
      <c r="Q435" s="296"/>
      <c r="R435" s="296"/>
    </row>
    <row r="436" spans="1:18" s="14" customFormat="1" ht="18.75" customHeight="1" x14ac:dyDescent="0.2">
      <c r="A436" s="112"/>
      <c r="B436" s="114"/>
      <c r="C436" s="112"/>
      <c r="D436" s="116"/>
      <c r="E436" s="116"/>
      <c r="F436" s="116"/>
      <c r="G436" s="116"/>
      <c r="H436" s="117"/>
      <c r="I436" s="121"/>
      <c r="J436" s="121"/>
      <c r="K436" s="119"/>
      <c r="L436" s="119"/>
      <c r="M436" s="81" t="s">
        <v>9</v>
      </c>
      <c r="N436" s="60">
        <v>172000</v>
      </c>
      <c r="O436" s="108"/>
      <c r="P436" s="294"/>
      <c r="Q436" s="294"/>
      <c r="R436" s="294"/>
    </row>
    <row r="437" spans="1:18" s="14" customFormat="1" ht="18.75" customHeight="1" x14ac:dyDescent="0.2">
      <c r="A437" s="112"/>
      <c r="B437" s="114"/>
      <c r="C437" s="112"/>
      <c r="D437" s="116"/>
      <c r="E437" s="116"/>
      <c r="F437" s="116"/>
      <c r="G437" s="116"/>
      <c r="H437" s="122">
        <v>2021</v>
      </c>
      <c r="I437" s="121"/>
      <c r="J437" s="121"/>
      <c r="K437" s="119"/>
      <c r="L437" s="119"/>
      <c r="M437" s="81" t="s">
        <v>10</v>
      </c>
      <c r="N437" s="60">
        <v>0</v>
      </c>
      <c r="O437" s="108"/>
      <c r="P437" s="294"/>
      <c r="Q437" s="294"/>
      <c r="R437" s="294"/>
    </row>
    <row r="438" spans="1:18" s="14" customFormat="1" ht="18.75" customHeight="1" x14ac:dyDescent="0.2">
      <c r="A438" s="112"/>
      <c r="B438" s="114"/>
      <c r="C438" s="112"/>
      <c r="D438" s="116"/>
      <c r="E438" s="116"/>
      <c r="F438" s="116"/>
      <c r="G438" s="116"/>
      <c r="H438" s="122"/>
      <c r="I438" s="121"/>
      <c r="J438" s="121"/>
      <c r="K438" s="119"/>
      <c r="L438" s="119"/>
      <c r="M438" s="81" t="s">
        <v>11</v>
      </c>
      <c r="N438" s="61">
        <v>0</v>
      </c>
      <c r="O438" s="108"/>
      <c r="P438" s="294"/>
      <c r="Q438" s="294"/>
      <c r="R438" s="294"/>
    </row>
    <row r="439" spans="1:18" s="14" customFormat="1" ht="18.75" customHeight="1" x14ac:dyDescent="0.2">
      <c r="A439" s="112"/>
      <c r="B439" s="115"/>
      <c r="C439" s="112"/>
      <c r="D439" s="116"/>
      <c r="E439" s="116"/>
      <c r="F439" s="116"/>
      <c r="G439" s="116"/>
      <c r="H439" s="122"/>
      <c r="I439" s="121"/>
      <c r="J439" s="121"/>
      <c r="K439" s="120"/>
      <c r="L439" s="120"/>
      <c r="M439" s="81" t="s">
        <v>12</v>
      </c>
      <c r="N439" s="60">
        <v>0</v>
      </c>
      <c r="O439" s="108"/>
      <c r="P439" s="295"/>
      <c r="Q439" s="295"/>
      <c r="R439" s="295"/>
    </row>
    <row r="440" spans="1:18" s="14" customFormat="1" ht="18.75" customHeight="1" x14ac:dyDescent="0.2">
      <c r="A440" s="112" t="s">
        <v>163</v>
      </c>
      <c r="B440" s="113">
        <v>60014</v>
      </c>
      <c r="C440" s="112">
        <v>6060</v>
      </c>
      <c r="D440" s="116" t="s">
        <v>164</v>
      </c>
      <c r="E440" s="116"/>
      <c r="F440" s="116"/>
      <c r="G440" s="116" t="s">
        <v>18</v>
      </c>
      <c r="H440" s="117">
        <v>2021</v>
      </c>
      <c r="I440" s="121">
        <f>SUM(J440+N440+L440+K440)</f>
        <v>180000</v>
      </c>
      <c r="J440" s="121">
        <v>0</v>
      </c>
      <c r="K440" s="118">
        <v>0</v>
      </c>
      <c r="L440" s="118">
        <v>0</v>
      </c>
      <c r="M440" s="89" t="s">
        <v>8</v>
      </c>
      <c r="N440" s="90">
        <f>SUM(N441:N444)</f>
        <v>180000</v>
      </c>
      <c r="O440" s="108">
        <v>180000</v>
      </c>
      <c r="P440" s="296"/>
      <c r="Q440" s="296"/>
      <c r="R440" s="296"/>
    </row>
    <row r="441" spans="1:18" s="14" customFormat="1" ht="18.75" customHeight="1" x14ac:dyDescent="0.2">
      <c r="A441" s="112"/>
      <c r="B441" s="114"/>
      <c r="C441" s="112"/>
      <c r="D441" s="116"/>
      <c r="E441" s="116"/>
      <c r="F441" s="116"/>
      <c r="G441" s="116"/>
      <c r="H441" s="117"/>
      <c r="I441" s="121"/>
      <c r="J441" s="121"/>
      <c r="K441" s="119"/>
      <c r="L441" s="119"/>
      <c r="M441" s="89" t="s">
        <v>9</v>
      </c>
      <c r="N441" s="60">
        <v>180000</v>
      </c>
      <c r="O441" s="108"/>
      <c r="P441" s="294"/>
      <c r="Q441" s="294"/>
      <c r="R441" s="294"/>
    </row>
    <row r="442" spans="1:18" s="14" customFormat="1" ht="18.75" customHeight="1" x14ac:dyDescent="0.2">
      <c r="A442" s="112"/>
      <c r="B442" s="114"/>
      <c r="C442" s="112"/>
      <c r="D442" s="116"/>
      <c r="E442" s="116"/>
      <c r="F442" s="116"/>
      <c r="G442" s="116"/>
      <c r="H442" s="122">
        <v>2021</v>
      </c>
      <c r="I442" s="121"/>
      <c r="J442" s="121"/>
      <c r="K442" s="119"/>
      <c r="L442" s="119"/>
      <c r="M442" s="89" t="s">
        <v>10</v>
      </c>
      <c r="N442" s="60">
        <v>0</v>
      </c>
      <c r="O442" s="108"/>
      <c r="P442" s="294"/>
      <c r="Q442" s="294"/>
      <c r="R442" s="294"/>
    </row>
    <row r="443" spans="1:18" s="14" customFormat="1" ht="18.75" customHeight="1" x14ac:dyDescent="0.2">
      <c r="A443" s="112"/>
      <c r="B443" s="114"/>
      <c r="C443" s="112"/>
      <c r="D443" s="116"/>
      <c r="E443" s="116"/>
      <c r="F443" s="116"/>
      <c r="G443" s="116"/>
      <c r="H443" s="122"/>
      <c r="I443" s="121"/>
      <c r="J443" s="121"/>
      <c r="K443" s="119"/>
      <c r="L443" s="119"/>
      <c r="M443" s="89" t="s">
        <v>11</v>
      </c>
      <c r="N443" s="61">
        <v>0</v>
      </c>
      <c r="O443" s="108"/>
      <c r="P443" s="294"/>
      <c r="Q443" s="294"/>
      <c r="R443" s="294"/>
    </row>
    <row r="444" spans="1:18" s="14" customFormat="1" ht="18.75" customHeight="1" x14ac:dyDescent="0.2">
      <c r="A444" s="112"/>
      <c r="B444" s="115"/>
      <c r="C444" s="112"/>
      <c r="D444" s="116"/>
      <c r="E444" s="116"/>
      <c r="F444" s="116"/>
      <c r="G444" s="116"/>
      <c r="H444" s="122"/>
      <c r="I444" s="121"/>
      <c r="J444" s="121"/>
      <c r="K444" s="120"/>
      <c r="L444" s="120"/>
      <c r="M444" s="89" t="s">
        <v>12</v>
      </c>
      <c r="N444" s="60">
        <v>0</v>
      </c>
      <c r="O444" s="108"/>
      <c r="P444" s="295"/>
      <c r="Q444" s="295"/>
      <c r="R444" s="295"/>
    </row>
    <row r="445" spans="1:18" s="14" customFormat="1" ht="18.75" customHeight="1" x14ac:dyDescent="0.2">
      <c r="A445" s="230" t="s">
        <v>41</v>
      </c>
      <c r="B445" s="230"/>
      <c r="C445" s="230"/>
      <c r="D445" s="230"/>
      <c r="E445" s="230"/>
      <c r="F445" s="230"/>
      <c r="G445" s="230"/>
      <c r="H445" s="230"/>
      <c r="I445" s="145">
        <f>SUM(I450:I469)</f>
        <v>642800</v>
      </c>
      <c r="J445" s="145">
        <f>SUM(J450:J469)</f>
        <v>0</v>
      </c>
      <c r="K445" s="145">
        <f>SUM(K450:K469)</f>
        <v>0</v>
      </c>
      <c r="L445" s="145">
        <f>SUM(L450:L469)</f>
        <v>0</v>
      </c>
      <c r="M445" s="27" t="s">
        <v>8</v>
      </c>
      <c r="N445" s="43">
        <f>SUM(N446:N449)</f>
        <v>642800</v>
      </c>
      <c r="O445" s="145">
        <f>SUM(O450:O469)</f>
        <v>642800</v>
      </c>
      <c r="P445" s="145">
        <f>SUM(P450:P469)</f>
        <v>0</v>
      </c>
      <c r="Q445" s="145"/>
      <c r="R445" s="145"/>
    </row>
    <row r="446" spans="1:18" s="14" customFormat="1" ht="18.75" customHeight="1" x14ac:dyDescent="0.2">
      <c r="A446" s="230"/>
      <c r="B446" s="230"/>
      <c r="C446" s="230"/>
      <c r="D446" s="230"/>
      <c r="E446" s="230"/>
      <c r="F446" s="230"/>
      <c r="G446" s="230"/>
      <c r="H446" s="230"/>
      <c r="I446" s="146"/>
      <c r="J446" s="146"/>
      <c r="K446" s="146"/>
      <c r="L446" s="146"/>
      <c r="M446" s="24" t="s">
        <v>9</v>
      </c>
      <c r="N446" s="43">
        <f>SUM(N451,N456,N461,N466)</f>
        <v>642800</v>
      </c>
      <c r="O446" s="145"/>
      <c r="P446" s="145"/>
      <c r="Q446" s="291"/>
      <c r="R446" s="291"/>
    </row>
    <row r="447" spans="1:18" s="14" customFormat="1" ht="18.75" customHeight="1" x14ac:dyDescent="0.2">
      <c r="A447" s="230"/>
      <c r="B447" s="230"/>
      <c r="C447" s="230"/>
      <c r="D447" s="230"/>
      <c r="E447" s="230"/>
      <c r="F447" s="230"/>
      <c r="G447" s="230"/>
      <c r="H447" s="230"/>
      <c r="I447" s="146"/>
      <c r="J447" s="146"/>
      <c r="K447" s="146"/>
      <c r="L447" s="146"/>
      <c r="M447" s="24" t="s">
        <v>10</v>
      </c>
      <c r="N447" s="43">
        <f>SUM(N452,N457,N462,N467)</f>
        <v>0</v>
      </c>
      <c r="O447" s="145"/>
      <c r="P447" s="145"/>
      <c r="Q447" s="291"/>
      <c r="R447" s="291"/>
    </row>
    <row r="448" spans="1:18" s="14" customFormat="1" ht="18.75" customHeight="1" x14ac:dyDescent="0.2">
      <c r="A448" s="230"/>
      <c r="B448" s="230"/>
      <c r="C448" s="230"/>
      <c r="D448" s="230"/>
      <c r="E448" s="230"/>
      <c r="F448" s="230"/>
      <c r="G448" s="230"/>
      <c r="H448" s="230"/>
      <c r="I448" s="146"/>
      <c r="J448" s="146"/>
      <c r="K448" s="146"/>
      <c r="L448" s="146"/>
      <c r="M448" s="24" t="s">
        <v>11</v>
      </c>
      <c r="N448" s="43">
        <f>SUM(N453,N458,N463,N468)</f>
        <v>0</v>
      </c>
      <c r="O448" s="145"/>
      <c r="P448" s="145"/>
      <c r="Q448" s="291"/>
      <c r="R448" s="291"/>
    </row>
    <row r="449" spans="1:18" s="14" customFormat="1" ht="18.75" customHeight="1" x14ac:dyDescent="0.2">
      <c r="A449" s="230"/>
      <c r="B449" s="230"/>
      <c r="C449" s="230"/>
      <c r="D449" s="230"/>
      <c r="E449" s="230"/>
      <c r="F449" s="230"/>
      <c r="G449" s="230"/>
      <c r="H449" s="230"/>
      <c r="I449" s="147"/>
      <c r="J449" s="147"/>
      <c r="K449" s="147"/>
      <c r="L449" s="147"/>
      <c r="M449" s="24" t="s">
        <v>12</v>
      </c>
      <c r="N449" s="43">
        <f>SUM(N454,N459,N464,N469)</f>
        <v>0</v>
      </c>
      <c r="O449" s="177"/>
      <c r="P449" s="177"/>
      <c r="Q449" s="292"/>
      <c r="R449" s="292"/>
    </row>
    <row r="450" spans="1:18" s="14" customFormat="1" ht="18.75" customHeight="1" x14ac:dyDescent="0.2">
      <c r="A450" s="167">
        <v>58</v>
      </c>
      <c r="B450" s="163">
        <v>70005</v>
      </c>
      <c r="C450" s="167">
        <v>6050</v>
      </c>
      <c r="D450" s="163" t="s">
        <v>42</v>
      </c>
      <c r="E450" s="163"/>
      <c r="F450" s="163"/>
      <c r="G450" s="163" t="s">
        <v>43</v>
      </c>
      <c r="H450" s="218">
        <v>2021</v>
      </c>
      <c r="I450" s="219">
        <v>300000</v>
      </c>
      <c r="J450" s="219">
        <v>0</v>
      </c>
      <c r="K450" s="142">
        <v>0</v>
      </c>
      <c r="L450" s="142">
        <v>0</v>
      </c>
      <c r="M450" s="24" t="s">
        <v>8</v>
      </c>
      <c r="N450" s="57">
        <f>SUM(N451:N454)</f>
        <v>300000</v>
      </c>
      <c r="O450" s="140">
        <v>300000</v>
      </c>
      <c r="P450" s="297"/>
      <c r="Q450" s="297"/>
      <c r="R450" s="297"/>
    </row>
    <row r="451" spans="1:18" s="14" customFormat="1" ht="18.75" customHeight="1" x14ac:dyDescent="0.2">
      <c r="A451" s="167"/>
      <c r="B451" s="163"/>
      <c r="C451" s="167"/>
      <c r="D451" s="163"/>
      <c r="E451" s="163"/>
      <c r="F451" s="163"/>
      <c r="G451" s="163"/>
      <c r="H451" s="218"/>
      <c r="I451" s="219"/>
      <c r="J451" s="219"/>
      <c r="K451" s="143"/>
      <c r="L451" s="143"/>
      <c r="M451" s="24" t="s">
        <v>9</v>
      </c>
      <c r="N451" s="45">
        <v>300000</v>
      </c>
      <c r="O451" s="140"/>
      <c r="P451" s="294"/>
      <c r="Q451" s="294"/>
      <c r="R451" s="294"/>
    </row>
    <row r="452" spans="1:18" s="14" customFormat="1" ht="18.75" customHeight="1" x14ac:dyDescent="0.2">
      <c r="A452" s="167"/>
      <c r="B452" s="163"/>
      <c r="C452" s="167"/>
      <c r="D452" s="163"/>
      <c r="E452" s="163"/>
      <c r="F452" s="163"/>
      <c r="G452" s="163"/>
      <c r="H452" s="141">
        <v>2021</v>
      </c>
      <c r="I452" s="219"/>
      <c r="J452" s="219"/>
      <c r="K452" s="143"/>
      <c r="L452" s="143"/>
      <c r="M452" s="24" t="s">
        <v>10</v>
      </c>
      <c r="N452" s="45">
        <v>0</v>
      </c>
      <c r="O452" s="140"/>
      <c r="P452" s="294"/>
      <c r="Q452" s="294"/>
      <c r="R452" s="294"/>
    </row>
    <row r="453" spans="1:18" s="14" customFormat="1" ht="18.75" customHeight="1" x14ac:dyDescent="0.2">
      <c r="A453" s="167"/>
      <c r="B453" s="163"/>
      <c r="C453" s="167"/>
      <c r="D453" s="163"/>
      <c r="E453" s="163"/>
      <c r="F453" s="163"/>
      <c r="G453" s="163"/>
      <c r="H453" s="141"/>
      <c r="I453" s="219"/>
      <c r="J453" s="219"/>
      <c r="K453" s="143"/>
      <c r="L453" s="143"/>
      <c r="M453" s="24" t="s">
        <v>11</v>
      </c>
      <c r="N453" s="45">
        <v>0</v>
      </c>
      <c r="O453" s="140"/>
      <c r="P453" s="294"/>
      <c r="Q453" s="294"/>
      <c r="R453" s="294"/>
    </row>
    <row r="454" spans="1:18" s="14" customFormat="1" ht="18.75" customHeight="1" x14ac:dyDescent="0.2">
      <c r="A454" s="167"/>
      <c r="B454" s="163"/>
      <c r="C454" s="167"/>
      <c r="D454" s="163"/>
      <c r="E454" s="163"/>
      <c r="F454" s="163"/>
      <c r="G454" s="163"/>
      <c r="H454" s="141"/>
      <c r="I454" s="219"/>
      <c r="J454" s="219"/>
      <c r="K454" s="144"/>
      <c r="L454" s="144"/>
      <c r="M454" s="24" t="s">
        <v>12</v>
      </c>
      <c r="N454" s="45">
        <v>0</v>
      </c>
      <c r="O454" s="140"/>
      <c r="P454" s="295"/>
      <c r="Q454" s="295"/>
      <c r="R454" s="295"/>
    </row>
    <row r="455" spans="1:18" s="14" customFormat="1" ht="21.15" customHeight="1" x14ac:dyDescent="0.2">
      <c r="A455" s="167">
        <v>59</v>
      </c>
      <c r="B455" s="163">
        <v>70005</v>
      </c>
      <c r="C455" s="167">
        <v>6050</v>
      </c>
      <c r="D455" s="163" t="s">
        <v>44</v>
      </c>
      <c r="E455" s="163"/>
      <c r="F455" s="163"/>
      <c r="G455" s="163" t="s">
        <v>43</v>
      </c>
      <c r="H455" s="218">
        <v>2021</v>
      </c>
      <c r="I455" s="219">
        <v>50000</v>
      </c>
      <c r="J455" s="219">
        <v>0</v>
      </c>
      <c r="K455" s="142">
        <v>0</v>
      </c>
      <c r="L455" s="142">
        <v>0</v>
      </c>
      <c r="M455" s="28" t="s">
        <v>8</v>
      </c>
      <c r="N455" s="57">
        <f>SUM(N456:N459)</f>
        <v>25000</v>
      </c>
      <c r="O455" s="140">
        <v>25000</v>
      </c>
      <c r="P455" s="297"/>
      <c r="Q455" s="297"/>
      <c r="R455" s="297"/>
    </row>
    <row r="456" spans="1:18" s="14" customFormat="1" ht="21.15" customHeight="1" x14ac:dyDescent="0.2">
      <c r="A456" s="167"/>
      <c r="B456" s="163"/>
      <c r="C456" s="167"/>
      <c r="D456" s="163"/>
      <c r="E456" s="163"/>
      <c r="F456" s="163"/>
      <c r="G456" s="163"/>
      <c r="H456" s="218"/>
      <c r="I456" s="219"/>
      <c r="J456" s="219"/>
      <c r="K456" s="143"/>
      <c r="L456" s="143"/>
      <c r="M456" s="28" t="s">
        <v>9</v>
      </c>
      <c r="N456" s="45">
        <v>25000</v>
      </c>
      <c r="O456" s="140"/>
      <c r="P456" s="294"/>
      <c r="Q456" s="294"/>
      <c r="R456" s="294"/>
    </row>
    <row r="457" spans="1:18" s="14" customFormat="1" ht="21.15" customHeight="1" x14ac:dyDescent="0.2">
      <c r="A457" s="167"/>
      <c r="B457" s="163"/>
      <c r="C457" s="167"/>
      <c r="D457" s="163"/>
      <c r="E457" s="163"/>
      <c r="F457" s="163"/>
      <c r="G457" s="163"/>
      <c r="H457" s="141">
        <v>2021</v>
      </c>
      <c r="I457" s="219"/>
      <c r="J457" s="219"/>
      <c r="K457" s="143"/>
      <c r="L457" s="143"/>
      <c r="M457" s="28" t="s">
        <v>10</v>
      </c>
      <c r="N457" s="45">
        <v>0</v>
      </c>
      <c r="O457" s="140"/>
      <c r="P457" s="294"/>
      <c r="Q457" s="294"/>
      <c r="R457" s="294"/>
    </row>
    <row r="458" spans="1:18" s="14" customFormat="1" ht="21.15" customHeight="1" x14ac:dyDescent="0.2">
      <c r="A458" s="167"/>
      <c r="B458" s="163"/>
      <c r="C458" s="167"/>
      <c r="D458" s="163"/>
      <c r="E458" s="163"/>
      <c r="F458" s="163"/>
      <c r="G458" s="163"/>
      <c r="H458" s="141"/>
      <c r="I458" s="219"/>
      <c r="J458" s="219"/>
      <c r="K458" s="143"/>
      <c r="L458" s="143"/>
      <c r="M458" s="28" t="s">
        <v>11</v>
      </c>
      <c r="N458" s="45">
        <v>0</v>
      </c>
      <c r="O458" s="140"/>
      <c r="P458" s="294"/>
      <c r="Q458" s="294"/>
      <c r="R458" s="294"/>
    </row>
    <row r="459" spans="1:18" s="14" customFormat="1" ht="21.15" customHeight="1" x14ac:dyDescent="0.2">
      <c r="A459" s="167"/>
      <c r="B459" s="163"/>
      <c r="C459" s="167"/>
      <c r="D459" s="163"/>
      <c r="E459" s="163"/>
      <c r="F459" s="163"/>
      <c r="G459" s="163"/>
      <c r="H459" s="141"/>
      <c r="I459" s="219"/>
      <c r="J459" s="219"/>
      <c r="K459" s="144"/>
      <c r="L459" s="144"/>
      <c r="M459" s="28" t="s">
        <v>12</v>
      </c>
      <c r="N459" s="45">
        <v>0</v>
      </c>
      <c r="O459" s="140"/>
      <c r="P459" s="295"/>
      <c r="Q459" s="295"/>
      <c r="R459" s="295"/>
    </row>
    <row r="460" spans="1:18" s="14" customFormat="1" ht="21.15" customHeight="1" x14ac:dyDescent="0.2">
      <c r="A460" s="167">
        <v>60</v>
      </c>
      <c r="B460" s="163">
        <v>70005</v>
      </c>
      <c r="C460" s="167">
        <v>6050</v>
      </c>
      <c r="D460" s="163" t="s">
        <v>145</v>
      </c>
      <c r="E460" s="163"/>
      <c r="F460" s="163"/>
      <c r="G460" s="163" t="s">
        <v>43</v>
      </c>
      <c r="H460" s="218">
        <v>2021</v>
      </c>
      <c r="I460" s="219">
        <v>15000</v>
      </c>
      <c r="J460" s="219">
        <v>0</v>
      </c>
      <c r="K460" s="142">
        <v>0</v>
      </c>
      <c r="L460" s="142">
        <v>0</v>
      </c>
      <c r="M460" s="28" t="s">
        <v>8</v>
      </c>
      <c r="N460" s="57">
        <f>SUM(N461:N464)</f>
        <v>40000</v>
      </c>
      <c r="O460" s="140">
        <v>40000</v>
      </c>
      <c r="P460" s="297"/>
      <c r="Q460" s="297"/>
      <c r="R460" s="297"/>
    </row>
    <row r="461" spans="1:18" s="14" customFormat="1" ht="21.15" customHeight="1" x14ac:dyDescent="0.2">
      <c r="A461" s="167"/>
      <c r="B461" s="163"/>
      <c r="C461" s="167"/>
      <c r="D461" s="163"/>
      <c r="E461" s="163"/>
      <c r="F461" s="163"/>
      <c r="G461" s="163"/>
      <c r="H461" s="218"/>
      <c r="I461" s="219"/>
      <c r="J461" s="219"/>
      <c r="K461" s="143"/>
      <c r="L461" s="143"/>
      <c r="M461" s="28" t="s">
        <v>9</v>
      </c>
      <c r="N461" s="45">
        <v>40000</v>
      </c>
      <c r="O461" s="140"/>
      <c r="P461" s="294"/>
      <c r="Q461" s="294"/>
      <c r="R461" s="294"/>
    </row>
    <row r="462" spans="1:18" s="14" customFormat="1" ht="21.15" customHeight="1" x14ac:dyDescent="0.2">
      <c r="A462" s="167"/>
      <c r="B462" s="163"/>
      <c r="C462" s="167"/>
      <c r="D462" s="163"/>
      <c r="E462" s="163"/>
      <c r="F462" s="163"/>
      <c r="G462" s="163"/>
      <c r="H462" s="141">
        <v>2021</v>
      </c>
      <c r="I462" s="219"/>
      <c r="J462" s="219"/>
      <c r="K462" s="143"/>
      <c r="L462" s="143"/>
      <c r="M462" s="28" t="s">
        <v>10</v>
      </c>
      <c r="N462" s="45">
        <v>0</v>
      </c>
      <c r="O462" s="140"/>
      <c r="P462" s="294"/>
      <c r="Q462" s="294"/>
      <c r="R462" s="294"/>
    </row>
    <row r="463" spans="1:18" s="14" customFormat="1" ht="21.15" customHeight="1" x14ac:dyDescent="0.2">
      <c r="A463" s="167"/>
      <c r="B463" s="163"/>
      <c r="C463" s="167"/>
      <c r="D463" s="163"/>
      <c r="E463" s="163"/>
      <c r="F463" s="163"/>
      <c r="G463" s="163"/>
      <c r="H463" s="141"/>
      <c r="I463" s="219"/>
      <c r="J463" s="219"/>
      <c r="K463" s="143"/>
      <c r="L463" s="143"/>
      <c r="M463" s="28" t="s">
        <v>11</v>
      </c>
      <c r="N463" s="45">
        <v>0</v>
      </c>
      <c r="O463" s="140"/>
      <c r="P463" s="294"/>
      <c r="Q463" s="294"/>
      <c r="R463" s="294"/>
    </row>
    <row r="464" spans="1:18" s="14" customFormat="1" ht="21.15" customHeight="1" x14ac:dyDescent="0.2">
      <c r="A464" s="167"/>
      <c r="B464" s="163"/>
      <c r="C464" s="167"/>
      <c r="D464" s="163"/>
      <c r="E464" s="163"/>
      <c r="F464" s="163"/>
      <c r="G464" s="163"/>
      <c r="H464" s="141"/>
      <c r="I464" s="219"/>
      <c r="J464" s="219"/>
      <c r="K464" s="144"/>
      <c r="L464" s="144"/>
      <c r="M464" s="28" t="s">
        <v>12</v>
      </c>
      <c r="N464" s="45">
        <v>0</v>
      </c>
      <c r="O464" s="140"/>
      <c r="P464" s="295"/>
      <c r="Q464" s="295"/>
      <c r="R464" s="295"/>
    </row>
    <row r="465" spans="1:18" s="14" customFormat="1" ht="21.15" customHeight="1" x14ac:dyDescent="0.2">
      <c r="A465" s="228" t="s">
        <v>143</v>
      </c>
      <c r="B465" s="193">
        <v>70005</v>
      </c>
      <c r="C465" s="228">
        <v>6050</v>
      </c>
      <c r="D465" s="193" t="s">
        <v>144</v>
      </c>
      <c r="E465" s="193"/>
      <c r="F465" s="193"/>
      <c r="G465" s="193" t="s">
        <v>43</v>
      </c>
      <c r="H465" s="229">
        <v>2021</v>
      </c>
      <c r="I465" s="269">
        <v>277800</v>
      </c>
      <c r="J465" s="269">
        <v>0</v>
      </c>
      <c r="K465" s="164">
        <v>0</v>
      </c>
      <c r="L465" s="164">
        <v>0</v>
      </c>
      <c r="M465" s="26" t="s">
        <v>8</v>
      </c>
      <c r="N465" s="50">
        <f>SUM(N466:N469)</f>
        <v>277800</v>
      </c>
      <c r="O465" s="278">
        <v>277800</v>
      </c>
      <c r="P465" s="298"/>
      <c r="Q465" s="298"/>
      <c r="R465" s="298"/>
    </row>
    <row r="466" spans="1:18" s="14" customFormat="1" ht="21.15" customHeight="1" x14ac:dyDescent="0.2">
      <c r="A466" s="228"/>
      <c r="B466" s="193"/>
      <c r="C466" s="228"/>
      <c r="D466" s="193"/>
      <c r="E466" s="193"/>
      <c r="F466" s="193"/>
      <c r="G466" s="193"/>
      <c r="H466" s="229"/>
      <c r="I466" s="269"/>
      <c r="J466" s="269"/>
      <c r="K466" s="165"/>
      <c r="L466" s="165"/>
      <c r="M466" s="26" t="s">
        <v>9</v>
      </c>
      <c r="N466" s="46">
        <v>277800</v>
      </c>
      <c r="O466" s="278"/>
      <c r="P466" s="294"/>
      <c r="Q466" s="294"/>
      <c r="R466" s="294"/>
    </row>
    <row r="467" spans="1:18" s="14" customFormat="1" ht="21.15" customHeight="1" x14ac:dyDescent="0.2">
      <c r="A467" s="228"/>
      <c r="B467" s="193"/>
      <c r="C467" s="228"/>
      <c r="D467" s="193"/>
      <c r="E467" s="193"/>
      <c r="F467" s="193"/>
      <c r="G467" s="193"/>
      <c r="H467" s="271">
        <v>2021</v>
      </c>
      <c r="I467" s="269"/>
      <c r="J467" s="269"/>
      <c r="K467" s="165"/>
      <c r="L467" s="165"/>
      <c r="M467" s="26" t="s">
        <v>10</v>
      </c>
      <c r="N467" s="46">
        <v>0</v>
      </c>
      <c r="O467" s="278"/>
      <c r="P467" s="294"/>
      <c r="Q467" s="294"/>
      <c r="R467" s="294"/>
    </row>
    <row r="468" spans="1:18" s="14" customFormat="1" ht="21.15" customHeight="1" x14ac:dyDescent="0.2">
      <c r="A468" s="228"/>
      <c r="B468" s="193"/>
      <c r="C468" s="228"/>
      <c r="D468" s="193"/>
      <c r="E468" s="193"/>
      <c r="F468" s="193"/>
      <c r="G468" s="193"/>
      <c r="H468" s="271"/>
      <c r="I468" s="269"/>
      <c r="J468" s="269"/>
      <c r="K468" s="165"/>
      <c r="L468" s="165"/>
      <c r="M468" s="26" t="s">
        <v>11</v>
      </c>
      <c r="N468" s="46">
        <v>0</v>
      </c>
      <c r="O468" s="278"/>
      <c r="P468" s="294"/>
      <c r="Q468" s="294"/>
      <c r="R468" s="294"/>
    </row>
    <row r="469" spans="1:18" s="14" customFormat="1" ht="21.15" customHeight="1" x14ac:dyDescent="0.2">
      <c r="A469" s="228"/>
      <c r="B469" s="193"/>
      <c r="C469" s="228"/>
      <c r="D469" s="193"/>
      <c r="E469" s="193"/>
      <c r="F469" s="193"/>
      <c r="G469" s="193"/>
      <c r="H469" s="271"/>
      <c r="I469" s="269"/>
      <c r="J469" s="269"/>
      <c r="K469" s="166"/>
      <c r="L469" s="166"/>
      <c r="M469" s="26" t="s">
        <v>12</v>
      </c>
      <c r="N469" s="46">
        <v>0</v>
      </c>
      <c r="O469" s="278"/>
      <c r="P469" s="295"/>
      <c r="Q469" s="295"/>
      <c r="R469" s="295"/>
    </row>
    <row r="470" spans="1:18" s="14" customFormat="1" ht="21.15" customHeight="1" x14ac:dyDescent="0.2">
      <c r="A470" s="230" t="s">
        <v>45</v>
      </c>
      <c r="B470" s="230"/>
      <c r="C470" s="230"/>
      <c r="D470" s="230"/>
      <c r="E470" s="230"/>
      <c r="F470" s="230"/>
      <c r="G470" s="230"/>
      <c r="H470" s="230"/>
      <c r="I470" s="146">
        <f>SUM(I475:I499)</f>
        <v>8692000</v>
      </c>
      <c r="J470" s="146">
        <f>SUM(J475:J499)</f>
        <v>0</v>
      </c>
      <c r="K470" s="145">
        <f>SUM(K475:K499)</f>
        <v>1613515</v>
      </c>
      <c r="L470" s="145">
        <f>SUM(L475:L499)</f>
        <v>0</v>
      </c>
      <c r="M470" s="23" t="s">
        <v>8</v>
      </c>
      <c r="N470" s="43">
        <f>SUM(N471:N474)</f>
        <v>5162612</v>
      </c>
      <c r="O470" s="145">
        <f>SUM(O475:O499)</f>
        <v>6776127</v>
      </c>
      <c r="P470" s="145">
        <f>SUM(P475:P499)</f>
        <v>0</v>
      </c>
      <c r="Q470" s="145"/>
      <c r="R470" s="145"/>
    </row>
    <row r="471" spans="1:18" s="14" customFormat="1" ht="21.15" customHeight="1" x14ac:dyDescent="0.2">
      <c r="A471" s="230"/>
      <c r="B471" s="230"/>
      <c r="C471" s="230"/>
      <c r="D471" s="230"/>
      <c r="E471" s="230"/>
      <c r="F471" s="230"/>
      <c r="G471" s="230"/>
      <c r="H471" s="230"/>
      <c r="I471" s="146"/>
      <c r="J471" s="146"/>
      <c r="K471" s="146"/>
      <c r="L471" s="146"/>
      <c r="M471" s="24" t="s">
        <v>9</v>
      </c>
      <c r="N471" s="43">
        <f>N476+N491+N496+N481+N486</f>
        <v>5162612</v>
      </c>
      <c r="O471" s="145"/>
      <c r="P471" s="145"/>
      <c r="Q471" s="291"/>
      <c r="R471" s="291"/>
    </row>
    <row r="472" spans="1:18" s="14" customFormat="1" ht="21.15" customHeight="1" x14ac:dyDescent="0.2">
      <c r="A472" s="230"/>
      <c r="B472" s="230"/>
      <c r="C472" s="230"/>
      <c r="D472" s="230"/>
      <c r="E472" s="230"/>
      <c r="F472" s="230"/>
      <c r="G472" s="230"/>
      <c r="H472" s="230"/>
      <c r="I472" s="146"/>
      <c r="J472" s="146"/>
      <c r="K472" s="146"/>
      <c r="L472" s="146"/>
      <c r="M472" s="24" t="s">
        <v>10</v>
      </c>
      <c r="N472" s="43">
        <f>N477+N492+N497+N482</f>
        <v>0</v>
      </c>
      <c r="O472" s="145"/>
      <c r="P472" s="145"/>
      <c r="Q472" s="291"/>
      <c r="R472" s="291"/>
    </row>
    <row r="473" spans="1:18" s="14" customFormat="1" ht="21.15" customHeight="1" x14ac:dyDescent="0.2">
      <c r="A473" s="230"/>
      <c r="B473" s="230"/>
      <c r="C473" s="230"/>
      <c r="D473" s="230"/>
      <c r="E473" s="230"/>
      <c r="F473" s="230"/>
      <c r="G473" s="230"/>
      <c r="H473" s="230"/>
      <c r="I473" s="146"/>
      <c r="J473" s="146"/>
      <c r="K473" s="146"/>
      <c r="L473" s="146"/>
      <c r="M473" s="24" t="s">
        <v>58</v>
      </c>
      <c r="N473" s="43">
        <f>N478+N493+N498+N483</f>
        <v>0</v>
      </c>
      <c r="O473" s="145"/>
      <c r="P473" s="145"/>
      <c r="Q473" s="291"/>
      <c r="R473" s="291"/>
    </row>
    <row r="474" spans="1:18" s="14" customFormat="1" ht="21.15" customHeight="1" x14ac:dyDescent="0.2">
      <c r="A474" s="230"/>
      <c r="B474" s="230"/>
      <c r="C474" s="230"/>
      <c r="D474" s="230"/>
      <c r="E474" s="230"/>
      <c r="F474" s="230"/>
      <c r="G474" s="230"/>
      <c r="H474" s="230"/>
      <c r="I474" s="146"/>
      <c r="J474" s="146"/>
      <c r="K474" s="147"/>
      <c r="L474" s="147"/>
      <c r="M474" s="25" t="s">
        <v>12</v>
      </c>
      <c r="N474" s="43">
        <f>N479+N494+N499+N484</f>
        <v>0</v>
      </c>
      <c r="O474" s="145"/>
      <c r="P474" s="145"/>
      <c r="Q474" s="292"/>
      <c r="R474" s="292"/>
    </row>
    <row r="475" spans="1:18" s="14" customFormat="1" ht="21.15" customHeight="1" x14ac:dyDescent="0.2">
      <c r="A475" s="228">
        <v>61</v>
      </c>
      <c r="B475" s="193">
        <v>75020</v>
      </c>
      <c r="C475" s="228">
        <v>6050</v>
      </c>
      <c r="D475" s="193" t="s">
        <v>68</v>
      </c>
      <c r="E475" s="193"/>
      <c r="F475" s="193"/>
      <c r="G475" s="193" t="s">
        <v>43</v>
      </c>
      <c r="H475" s="229">
        <v>2021</v>
      </c>
      <c r="I475" s="269">
        <v>0</v>
      </c>
      <c r="J475" s="269">
        <v>0</v>
      </c>
      <c r="K475" s="164">
        <v>0</v>
      </c>
      <c r="L475" s="164">
        <v>0</v>
      </c>
      <c r="M475" s="79" t="s">
        <v>8</v>
      </c>
      <c r="N475" s="50">
        <f>SUM(N476:N479)</f>
        <v>0</v>
      </c>
      <c r="O475" s="278">
        <v>0</v>
      </c>
      <c r="P475" s="298"/>
      <c r="Q475" s="298"/>
      <c r="R475" s="298"/>
    </row>
    <row r="476" spans="1:18" s="14" customFormat="1" ht="21.15" customHeight="1" x14ac:dyDescent="0.2">
      <c r="A476" s="228"/>
      <c r="B476" s="193"/>
      <c r="C476" s="228"/>
      <c r="D476" s="193"/>
      <c r="E476" s="193"/>
      <c r="F476" s="193"/>
      <c r="G476" s="193"/>
      <c r="H476" s="229"/>
      <c r="I476" s="269"/>
      <c r="J476" s="269"/>
      <c r="K476" s="165"/>
      <c r="L476" s="165"/>
      <c r="M476" s="79" t="s">
        <v>9</v>
      </c>
      <c r="N476" s="46">
        <v>0</v>
      </c>
      <c r="O476" s="278"/>
      <c r="P476" s="294"/>
      <c r="Q476" s="294"/>
      <c r="R476" s="294"/>
    </row>
    <row r="477" spans="1:18" s="14" customFormat="1" ht="21.15" customHeight="1" x14ac:dyDescent="0.2">
      <c r="A477" s="228"/>
      <c r="B477" s="193"/>
      <c r="C477" s="228"/>
      <c r="D477" s="193"/>
      <c r="E477" s="193"/>
      <c r="F477" s="193"/>
      <c r="G477" s="193"/>
      <c r="H477" s="271">
        <v>2021</v>
      </c>
      <c r="I477" s="269"/>
      <c r="J477" s="269"/>
      <c r="K477" s="165"/>
      <c r="L477" s="165"/>
      <c r="M477" s="79" t="s">
        <v>10</v>
      </c>
      <c r="N477" s="46">
        <v>0</v>
      </c>
      <c r="O477" s="278"/>
      <c r="P477" s="294"/>
      <c r="Q477" s="294"/>
      <c r="R477" s="294"/>
    </row>
    <row r="478" spans="1:18" s="14" customFormat="1" ht="21.15" customHeight="1" x14ac:dyDescent="0.2">
      <c r="A478" s="228"/>
      <c r="B478" s="193"/>
      <c r="C478" s="228"/>
      <c r="D478" s="193"/>
      <c r="E478" s="193"/>
      <c r="F478" s="193"/>
      <c r="G478" s="193"/>
      <c r="H478" s="271"/>
      <c r="I478" s="269"/>
      <c r="J478" s="269"/>
      <c r="K478" s="165"/>
      <c r="L478" s="165"/>
      <c r="M478" s="79" t="s">
        <v>57</v>
      </c>
      <c r="N478" s="46">
        <v>0</v>
      </c>
      <c r="O478" s="278"/>
      <c r="P478" s="294"/>
      <c r="Q478" s="294"/>
      <c r="R478" s="294"/>
    </row>
    <row r="479" spans="1:18" s="14" customFormat="1" ht="21.15" customHeight="1" x14ac:dyDescent="0.2">
      <c r="A479" s="228"/>
      <c r="B479" s="193"/>
      <c r="C479" s="228"/>
      <c r="D479" s="193"/>
      <c r="E479" s="193"/>
      <c r="F479" s="193"/>
      <c r="G479" s="193"/>
      <c r="H479" s="271"/>
      <c r="I479" s="269"/>
      <c r="J479" s="269"/>
      <c r="K479" s="166"/>
      <c r="L479" s="166"/>
      <c r="M479" s="79" t="s">
        <v>12</v>
      </c>
      <c r="N479" s="46">
        <v>0</v>
      </c>
      <c r="O479" s="278"/>
      <c r="P479" s="295"/>
      <c r="Q479" s="295"/>
      <c r="R479" s="295"/>
    </row>
    <row r="480" spans="1:18" s="14" customFormat="1" ht="21.15" customHeight="1" x14ac:dyDescent="0.2">
      <c r="A480" s="228" t="s">
        <v>79</v>
      </c>
      <c r="B480" s="193">
        <v>75020</v>
      </c>
      <c r="C480" s="228">
        <v>6050</v>
      </c>
      <c r="D480" s="193" t="s">
        <v>80</v>
      </c>
      <c r="E480" s="193"/>
      <c r="F480" s="193"/>
      <c r="G480" s="193" t="s">
        <v>43</v>
      </c>
      <c r="H480" s="229">
        <v>2021</v>
      </c>
      <c r="I480" s="269">
        <v>0</v>
      </c>
      <c r="J480" s="269">
        <v>0</v>
      </c>
      <c r="K480" s="164">
        <v>0</v>
      </c>
      <c r="L480" s="164">
        <v>0</v>
      </c>
      <c r="M480" s="79" t="s">
        <v>8</v>
      </c>
      <c r="N480" s="50">
        <f>SUM(N481:N484)</f>
        <v>0</v>
      </c>
      <c r="O480" s="278">
        <v>0</v>
      </c>
      <c r="P480" s="298"/>
      <c r="Q480" s="298"/>
      <c r="R480" s="298"/>
    </row>
    <row r="481" spans="1:18" s="14" customFormat="1" ht="21.15" customHeight="1" x14ac:dyDescent="0.2">
      <c r="A481" s="228"/>
      <c r="B481" s="193"/>
      <c r="C481" s="228"/>
      <c r="D481" s="193"/>
      <c r="E481" s="193"/>
      <c r="F481" s="193"/>
      <c r="G481" s="193"/>
      <c r="H481" s="229"/>
      <c r="I481" s="269"/>
      <c r="J481" s="269"/>
      <c r="K481" s="165"/>
      <c r="L481" s="165"/>
      <c r="M481" s="79" t="s">
        <v>9</v>
      </c>
      <c r="N481" s="46">
        <v>0</v>
      </c>
      <c r="O481" s="278"/>
      <c r="P481" s="294"/>
      <c r="Q481" s="294"/>
      <c r="R481" s="294"/>
    </row>
    <row r="482" spans="1:18" s="14" customFormat="1" ht="21.15" customHeight="1" x14ac:dyDescent="0.2">
      <c r="A482" s="228"/>
      <c r="B482" s="193"/>
      <c r="C482" s="228"/>
      <c r="D482" s="193"/>
      <c r="E482" s="193"/>
      <c r="F482" s="193"/>
      <c r="G482" s="193"/>
      <c r="H482" s="271">
        <v>2021</v>
      </c>
      <c r="I482" s="269"/>
      <c r="J482" s="269"/>
      <c r="K482" s="165"/>
      <c r="L482" s="165"/>
      <c r="M482" s="79" t="s">
        <v>10</v>
      </c>
      <c r="N482" s="46">
        <v>0</v>
      </c>
      <c r="O482" s="278"/>
      <c r="P482" s="294"/>
      <c r="Q482" s="294"/>
      <c r="R482" s="294"/>
    </row>
    <row r="483" spans="1:18" s="14" customFormat="1" ht="21.15" customHeight="1" x14ac:dyDescent="0.2">
      <c r="A483" s="228"/>
      <c r="B483" s="193"/>
      <c r="C483" s="228"/>
      <c r="D483" s="193"/>
      <c r="E483" s="193"/>
      <c r="F483" s="193"/>
      <c r="G483" s="193"/>
      <c r="H483" s="271"/>
      <c r="I483" s="269"/>
      <c r="J483" s="269"/>
      <c r="K483" s="165"/>
      <c r="L483" s="165"/>
      <c r="M483" s="79" t="s">
        <v>57</v>
      </c>
      <c r="N483" s="46">
        <v>0</v>
      </c>
      <c r="O483" s="278"/>
      <c r="P483" s="294"/>
      <c r="Q483" s="294"/>
      <c r="R483" s="294"/>
    </row>
    <row r="484" spans="1:18" s="14" customFormat="1" ht="21.15" customHeight="1" x14ac:dyDescent="0.2">
      <c r="A484" s="228"/>
      <c r="B484" s="193"/>
      <c r="C484" s="228"/>
      <c r="D484" s="193"/>
      <c r="E484" s="193"/>
      <c r="F484" s="193"/>
      <c r="G484" s="193"/>
      <c r="H484" s="271"/>
      <c r="I484" s="269"/>
      <c r="J484" s="269"/>
      <c r="K484" s="166"/>
      <c r="L484" s="166"/>
      <c r="M484" s="79" t="s">
        <v>12</v>
      </c>
      <c r="N484" s="46">
        <v>0</v>
      </c>
      <c r="O484" s="278"/>
      <c r="P484" s="295"/>
      <c r="Q484" s="295"/>
      <c r="R484" s="295"/>
    </row>
    <row r="485" spans="1:18" s="14" customFormat="1" ht="21.15" customHeight="1" x14ac:dyDescent="0.2">
      <c r="A485" s="237" t="s">
        <v>142</v>
      </c>
      <c r="B485" s="234">
        <v>75020</v>
      </c>
      <c r="C485" s="237">
        <v>6050</v>
      </c>
      <c r="D485" s="234" t="s">
        <v>141</v>
      </c>
      <c r="E485" s="234"/>
      <c r="F485" s="234"/>
      <c r="G485" s="234" t="s">
        <v>43</v>
      </c>
      <c r="H485" s="280">
        <v>2021</v>
      </c>
      <c r="I485" s="281">
        <v>8500000</v>
      </c>
      <c r="J485" s="281">
        <v>0</v>
      </c>
      <c r="K485" s="160">
        <v>1613515</v>
      </c>
      <c r="L485" s="160">
        <v>0</v>
      </c>
      <c r="M485" s="99" t="s">
        <v>8</v>
      </c>
      <c r="N485" s="77">
        <f>SUM(N486:N489)</f>
        <v>4970612</v>
      </c>
      <c r="O485" s="279">
        <v>6584127</v>
      </c>
      <c r="P485" s="215"/>
      <c r="Q485" s="215"/>
      <c r="R485" s="215"/>
    </row>
    <row r="486" spans="1:18" s="14" customFormat="1" ht="21.15" customHeight="1" x14ac:dyDescent="0.2">
      <c r="A486" s="237"/>
      <c r="B486" s="234"/>
      <c r="C486" s="237"/>
      <c r="D486" s="234"/>
      <c r="E486" s="234"/>
      <c r="F486" s="234"/>
      <c r="G486" s="234"/>
      <c r="H486" s="280"/>
      <c r="I486" s="281"/>
      <c r="J486" s="281"/>
      <c r="K486" s="161"/>
      <c r="L486" s="161"/>
      <c r="M486" s="99" t="s">
        <v>9</v>
      </c>
      <c r="N486" s="64">
        <v>4970612</v>
      </c>
      <c r="O486" s="279"/>
      <c r="P486" s="294"/>
      <c r="Q486" s="294"/>
      <c r="R486" s="294"/>
    </row>
    <row r="487" spans="1:18" s="14" customFormat="1" ht="21.15" customHeight="1" x14ac:dyDescent="0.2">
      <c r="A487" s="237"/>
      <c r="B487" s="234"/>
      <c r="C487" s="237"/>
      <c r="D487" s="234"/>
      <c r="E487" s="234"/>
      <c r="F487" s="234"/>
      <c r="G487" s="234"/>
      <c r="H487" s="270">
        <v>2022</v>
      </c>
      <c r="I487" s="281"/>
      <c r="J487" s="281"/>
      <c r="K487" s="161"/>
      <c r="L487" s="161"/>
      <c r="M487" s="99" t="s">
        <v>10</v>
      </c>
      <c r="N487" s="64">
        <v>0</v>
      </c>
      <c r="O487" s="279"/>
      <c r="P487" s="294"/>
      <c r="Q487" s="294"/>
      <c r="R487" s="294"/>
    </row>
    <row r="488" spans="1:18" s="14" customFormat="1" ht="21.15" customHeight="1" x14ac:dyDescent="0.2">
      <c r="A488" s="237"/>
      <c r="B488" s="234"/>
      <c r="C488" s="237"/>
      <c r="D488" s="234"/>
      <c r="E488" s="234"/>
      <c r="F488" s="234"/>
      <c r="G488" s="234"/>
      <c r="H488" s="270"/>
      <c r="I488" s="281"/>
      <c r="J488" s="281"/>
      <c r="K488" s="161"/>
      <c r="L488" s="161"/>
      <c r="M488" s="99" t="s">
        <v>57</v>
      </c>
      <c r="N488" s="64">
        <v>0</v>
      </c>
      <c r="O488" s="279"/>
      <c r="P488" s="294"/>
      <c r="Q488" s="294"/>
      <c r="R488" s="294"/>
    </row>
    <row r="489" spans="1:18" s="14" customFormat="1" ht="21.15" customHeight="1" x14ac:dyDescent="0.2">
      <c r="A489" s="237"/>
      <c r="B489" s="234"/>
      <c r="C489" s="237"/>
      <c r="D489" s="234"/>
      <c r="E489" s="234"/>
      <c r="F489" s="234"/>
      <c r="G489" s="234"/>
      <c r="H489" s="270"/>
      <c r="I489" s="281"/>
      <c r="J489" s="281"/>
      <c r="K489" s="162"/>
      <c r="L489" s="162"/>
      <c r="M489" s="99" t="s">
        <v>12</v>
      </c>
      <c r="N489" s="64">
        <v>0</v>
      </c>
      <c r="O489" s="279"/>
      <c r="P489" s="295"/>
      <c r="Q489" s="295"/>
      <c r="R489" s="295"/>
    </row>
    <row r="490" spans="1:18" s="14" customFormat="1" ht="21.15" customHeight="1" x14ac:dyDescent="0.2">
      <c r="A490" s="167">
        <v>62</v>
      </c>
      <c r="B490" s="163">
        <v>75020</v>
      </c>
      <c r="C490" s="167">
        <v>6060</v>
      </c>
      <c r="D490" s="163" t="s">
        <v>46</v>
      </c>
      <c r="E490" s="163"/>
      <c r="F490" s="163"/>
      <c r="G490" s="163" t="s">
        <v>43</v>
      </c>
      <c r="H490" s="218">
        <v>2021</v>
      </c>
      <c r="I490" s="219">
        <v>150000</v>
      </c>
      <c r="J490" s="219">
        <v>0</v>
      </c>
      <c r="K490" s="142">
        <v>0</v>
      </c>
      <c r="L490" s="142">
        <v>0</v>
      </c>
      <c r="M490" s="28" t="s">
        <v>8</v>
      </c>
      <c r="N490" s="57">
        <f>SUM(N491:N494)</f>
        <v>150000</v>
      </c>
      <c r="O490" s="140">
        <v>150000</v>
      </c>
      <c r="P490" s="297"/>
      <c r="Q490" s="297"/>
      <c r="R490" s="297"/>
    </row>
    <row r="491" spans="1:18" s="14" customFormat="1" ht="21.15" customHeight="1" x14ac:dyDescent="0.2">
      <c r="A491" s="167"/>
      <c r="B491" s="163"/>
      <c r="C491" s="167"/>
      <c r="D491" s="163"/>
      <c r="E491" s="163"/>
      <c r="F491" s="163"/>
      <c r="G491" s="163"/>
      <c r="H491" s="218"/>
      <c r="I491" s="219"/>
      <c r="J491" s="219"/>
      <c r="K491" s="143"/>
      <c r="L491" s="143"/>
      <c r="M491" s="28" t="s">
        <v>9</v>
      </c>
      <c r="N491" s="45">
        <v>150000</v>
      </c>
      <c r="O491" s="140"/>
      <c r="P491" s="294"/>
      <c r="Q491" s="294"/>
      <c r="R491" s="294"/>
    </row>
    <row r="492" spans="1:18" s="14" customFormat="1" ht="21.15" customHeight="1" x14ac:dyDescent="0.2">
      <c r="A492" s="167"/>
      <c r="B492" s="163"/>
      <c r="C492" s="167"/>
      <c r="D492" s="163"/>
      <c r="E492" s="163"/>
      <c r="F492" s="163"/>
      <c r="G492" s="163"/>
      <c r="H492" s="141">
        <v>2021</v>
      </c>
      <c r="I492" s="219"/>
      <c r="J492" s="219"/>
      <c r="K492" s="143"/>
      <c r="L492" s="143"/>
      <c r="M492" s="28" t="s">
        <v>10</v>
      </c>
      <c r="N492" s="45">
        <v>0</v>
      </c>
      <c r="O492" s="140"/>
      <c r="P492" s="294"/>
      <c r="Q492" s="294"/>
      <c r="R492" s="294"/>
    </row>
    <row r="493" spans="1:18" s="14" customFormat="1" ht="21.15" customHeight="1" x14ac:dyDescent="0.2">
      <c r="A493" s="167"/>
      <c r="B493" s="163"/>
      <c r="C493" s="167"/>
      <c r="D493" s="163"/>
      <c r="E493" s="163"/>
      <c r="F493" s="163"/>
      <c r="G493" s="163"/>
      <c r="H493" s="141"/>
      <c r="I493" s="219"/>
      <c r="J493" s="219"/>
      <c r="K493" s="143"/>
      <c r="L493" s="143"/>
      <c r="M493" s="28" t="s">
        <v>11</v>
      </c>
      <c r="N493" s="45">
        <v>0</v>
      </c>
      <c r="O493" s="140"/>
      <c r="P493" s="294"/>
      <c r="Q493" s="294"/>
      <c r="R493" s="294"/>
    </row>
    <row r="494" spans="1:18" s="14" customFormat="1" ht="21.15" customHeight="1" x14ac:dyDescent="0.2">
      <c r="A494" s="167"/>
      <c r="B494" s="163"/>
      <c r="C494" s="167"/>
      <c r="D494" s="163"/>
      <c r="E494" s="163"/>
      <c r="F494" s="163"/>
      <c r="G494" s="163"/>
      <c r="H494" s="141"/>
      <c r="I494" s="219"/>
      <c r="J494" s="219"/>
      <c r="K494" s="144"/>
      <c r="L494" s="144"/>
      <c r="M494" s="28" t="s">
        <v>12</v>
      </c>
      <c r="N494" s="45">
        <v>0</v>
      </c>
      <c r="O494" s="140"/>
      <c r="P494" s="295"/>
      <c r="Q494" s="295"/>
      <c r="R494" s="295"/>
    </row>
    <row r="495" spans="1:18" s="14" customFormat="1" ht="21.15" customHeight="1" x14ac:dyDescent="0.2">
      <c r="A495" s="167">
        <v>63</v>
      </c>
      <c r="B495" s="163">
        <v>75020</v>
      </c>
      <c r="C495" s="167">
        <v>6060</v>
      </c>
      <c r="D495" s="163" t="s">
        <v>47</v>
      </c>
      <c r="E495" s="163"/>
      <c r="F495" s="163"/>
      <c r="G495" s="163" t="s">
        <v>43</v>
      </c>
      <c r="H495" s="218">
        <v>2021</v>
      </c>
      <c r="I495" s="219">
        <v>42000</v>
      </c>
      <c r="J495" s="219">
        <v>0</v>
      </c>
      <c r="K495" s="142">
        <v>0</v>
      </c>
      <c r="L495" s="142">
        <v>0</v>
      </c>
      <c r="M495" s="28" t="s">
        <v>8</v>
      </c>
      <c r="N495" s="57">
        <f>SUM(N496:N499)</f>
        <v>42000</v>
      </c>
      <c r="O495" s="140">
        <v>42000</v>
      </c>
      <c r="P495" s="297"/>
      <c r="Q495" s="297"/>
      <c r="R495" s="297"/>
    </row>
    <row r="496" spans="1:18" s="14" customFormat="1" ht="21.15" customHeight="1" x14ac:dyDescent="0.2">
      <c r="A496" s="167"/>
      <c r="B496" s="163"/>
      <c r="C496" s="167"/>
      <c r="D496" s="163"/>
      <c r="E496" s="163"/>
      <c r="F496" s="163"/>
      <c r="G496" s="163"/>
      <c r="H496" s="218"/>
      <c r="I496" s="219"/>
      <c r="J496" s="219"/>
      <c r="K496" s="143"/>
      <c r="L496" s="143"/>
      <c r="M496" s="28" t="s">
        <v>9</v>
      </c>
      <c r="N496" s="45">
        <v>42000</v>
      </c>
      <c r="O496" s="140"/>
      <c r="P496" s="294"/>
      <c r="Q496" s="294"/>
      <c r="R496" s="294"/>
    </row>
    <row r="497" spans="1:18" s="14" customFormat="1" ht="21.15" customHeight="1" x14ac:dyDescent="0.2">
      <c r="A497" s="167"/>
      <c r="B497" s="163"/>
      <c r="C497" s="167"/>
      <c r="D497" s="163"/>
      <c r="E497" s="163"/>
      <c r="F497" s="163"/>
      <c r="G497" s="163"/>
      <c r="H497" s="141">
        <v>2021</v>
      </c>
      <c r="I497" s="219"/>
      <c r="J497" s="219"/>
      <c r="K497" s="143"/>
      <c r="L497" s="143"/>
      <c r="M497" s="28" t="s">
        <v>10</v>
      </c>
      <c r="N497" s="45">
        <v>0</v>
      </c>
      <c r="O497" s="140"/>
      <c r="P497" s="294"/>
      <c r="Q497" s="294"/>
      <c r="R497" s="294"/>
    </row>
    <row r="498" spans="1:18" s="14" customFormat="1" ht="21.15" customHeight="1" x14ac:dyDescent="0.2">
      <c r="A498" s="167"/>
      <c r="B498" s="163"/>
      <c r="C498" s="167"/>
      <c r="D498" s="163"/>
      <c r="E498" s="163"/>
      <c r="F498" s="163"/>
      <c r="G498" s="163"/>
      <c r="H498" s="141"/>
      <c r="I498" s="219"/>
      <c r="J498" s="219"/>
      <c r="K498" s="143"/>
      <c r="L498" s="143"/>
      <c r="M498" s="28" t="s">
        <v>11</v>
      </c>
      <c r="N498" s="45">
        <v>0</v>
      </c>
      <c r="O498" s="140"/>
      <c r="P498" s="294"/>
      <c r="Q498" s="294"/>
      <c r="R498" s="294"/>
    </row>
    <row r="499" spans="1:18" s="14" customFormat="1" ht="21.15" customHeight="1" x14ac:dyDescent="0.2">
      <c r="A499" s="167"/>
      <c r="B499" s="163"/>
      <c r="C499" s="167"/>
      <c r="D499" s="163"/>
      <c r="E499" s="163"/>
      <c r="F499" s="163"/>
      <c r="G499" s="163"/>
      <c r="H499" s="141"/>
      <c r="I499" s="219"/>
      <c r="J499" s="219"/>
      <c r="K499" s="144"/>
      <c r="L499" s="144"/>
      <c r="M499" s="28" t="s">
        <v>12</v>
      </c>
      <c r="N499" s="45">
        <v>0</v>
      </c>
      <c r="O499" s="140"/>
      <c r="P499" s="295"/>
      <c r="Q499" s="295"/>
      <c r="R499" s="295"/>
    </row>
    <row r="500" spans="1:18" s="14" customFormat="1" ht="21.15" customHeight="1" x14ac:dyDescent="0.2">
      <c r="A500" s="168" t="s">
        <v>200</v>
      </c>
      <c r="B500" s="169"/>
      <c r="C500" s="169"/>
      <c r="D500" s="169"/>
      <c r="E500" s="169"/>
      <c r="F500" s="169"/>
      <c r="G500" s="169"/>
      <c r="H500" s="170"/>
      <c r="I500" s="177">
        <f>SUM(I505:I509)</f>
        <v>20000</v>
      </c>
      <c r="J500" s="177">
        <f>SUM(J505:J509)</f>
        <v>0</v>
      </c>
      <c r="K500" s="145">
        <f>SUM(K505:K509)</f>
        <v>0</v>
      </c>
      <c r="L500" s="145">
        <f>SUM(L505)</f>
        <v>0</v>
      </c>
      <c r="M500" s="23" t="s">
        <v>8</v>
      </c>
      <c r="N500" s="101">
        <f>SUM(N501:N504)</f>
        <v>20000</v>
      </c>
      <c r="O500" s="145">
        <f>SUM(O505:O509)</f>
        <v>20000</v>
      </c>
      <c r="P500" s="145">
        <f>SUM(P505:P509)</f>
        <v>0</v>
      </c>
      <c r="Q500" s="145"/>
      <c r="R500" s="145"/>
    </row>
    <row r="501" spans="1:18" s="14" customFormat="1" ht="21.15" customHeight="1" x14ac:dyDescent="0.2">
      <c r="A501" s="171"/>
      <c r="B501" s="172"/>
      <c r="C501" s="172"/>
      <c r="D501" s="172"/>
      <c r="E501" s="172"/>
      <c r="F501" s="172"/>
      <c r="G501" s="172"/>
      <c r="H501" s="173"/>
      <c r="I501" s="177"/>
      <c r="J501" s="177"/>
      <c r="K501" s="146"/>
      <c r="L501" s="146"/>
      <c r="M501" s="100" t="s">
        <v>9</v>
      </c>
      <c r="N501" s="101">
        <f>SUM(N506)</f>
        <v>20000</v>
      </c>
      <c r="O501" s="146"/>
      <c r="P501" s="146"/>
      <c r="Q501" s="291"/>
      <c r="R501" s="291"/>
    </row>
    <row r="502" spans="1:18" s="14" customFormat="1" ht="21.15" customHeight="1" x14ac:dyDescent="0.2">
      <c r="A502" s="171"/>
      <c r="B502" s="172"/>
      <c r="C502" s="172"/>
      <c r="D502" s="172"/>
      <c r="E502" s="172"/>
      <c r="F502" s="172"/>
      <c r="G502" s="172"/>
      <c r="H502" s="173"/>
      <c r="I502" s="177"/>
      <c r="J502" s="177"/>
      <c r="K502" s="146"/>
      <c r="L502" s="146"/>
      <c r="M502" s="100" t="s">
        <v>10</v>
      </c>
      <c r="N502" s="101">
        <f>SUM(N507)</f>
        <v>0</v>
      </c>
      <c r="O502" s="146"/>
      <c r="P502" s="146"/>
      <c r="Q502" s="291"/>
      <c r="R502" s="291"/>
    </row>
    <row r="503" spans="1:18" s="14" customFormat="1" ht="21.15" customHeight="1" x14ac:dyDescent="0.2">
      <c r="A503" s="171"/>
      <c r="B503" s="172"/>
      <c r="C503" s="172"/>
      <c r="D503" s="172"/>
      <c r="E503" s="172"/>
      <c r="F503" s="172"/>
      <c r="G503" s="172"/>
      <c r="H503" s="173"/>
      <c r="I503" s="177"/>
      <c r="J503" s="177"/>
      <c r="K503" s="146"/>
      <c r="L503" s="146"/>
      <c r="M503" s="100" t="s">
        <v>11</v>
      </c>
      <c r="N503" s="101">
        <f>SUM(N508)</f>
        <v>0</v>
      </c>
      <c r="O503" s="146"/>
      <c r="P503" s="146"/>
      <c r="Q503" s="291"/>
      <c r="R503" s="291"/>
    </row>
    <row r="504" spans="1:18" s="14" customFormat="1" ht="21.15" customHeight="1" x14ac:dyDescent="0.2">
      <c r="A504" s="174"/>
      <c r="B504" s="175"/>
      <c r="C504" s="175"/>
      <c r="D504" s="175"/>
      <c r="E504" s="175"/>
      <c r="F504" s="175"/>
      <c r="G504" s="175"/>
      <c r="H504" s="176"/>
      <c r="I504" s="177"/>
      <c r="J504" s="177"/>
      <c r="K504" s="147"/>
      <c r="L504" s="147"/>
      <c r="M504" s="25" t="s">
        <v>12</v>
      </c>
      <c r="N504" s="101">
        <f>SUM(N509)</f>
        <v>0</v>
      </c>
      <c r="O504" s="146"/>
      <c r="P504" s="146"/>
      <c r="Q504" s="292"/>
      <c r="R504" s="292"/>
    </row>
    <row r="505" spans="1:18" s="14" customFormat="1" ht="21.15" customHeight="1" x14ac:dyDescent="0.2">
      <c r="A505" s="178" t="s">
        <v>201</v>
      </c>
      <c r="B505" s="181">
        <v>75421</v>
      </c>
      <c r="C505" s="181">
        <v>6060</v>
      </c>
      <c r="D505" s="184" t="s">
        <v>202</v>
      </c>
      <c r="E505" s="185"/>
      <c r="F505" s="186"/>
      <c r="G505" s="193" t="s">
        <v>43</v>
      </c>
      <c r="H505" s="194">
        <v>2021</v>
      </c>
      <c r="I505" s="164">
        <v>20000</v>
      </c>
      <c r="J505" s="164">
        <v>0</v>
      </c>
      <c r="K505" s="164">
        <v>0</v>
      </c>
      <c r="L505" s="164">
        <v>0</v>
      </c>
      <c r="M505" s="26" t="s">
        <v>8</v>
      </c>
      <c r="N505" s="102">
        <f>SUM(N506:N509)</f>
        <v>20000</v>
      </c>
      <c r="O505" s="266">
        <v>20000</v>
      </c>
      <c r="P505" s="266"/>
      <c r="Q505" s="266"/>
      <c r="R505" s="266"/>
    </row>
    <row r="506" spans="1:18" s="14" customFormat="1" ht="21.15" customHeight="1" x14ac:dyDescent="0.2">
      <c r="A506" s="179"/>
      <c r="B506" s="182"/>
      <c r="C506" s="182"/>
      <c r="D506" s="187"/>
      <c r="E506" s="188"/>
      <c r="F506" s="189"/>
      <c r="G506" s="193"/>
      <c r="H506" s="195"/>
      <c r="I506" s="165"/>
      <c r="J506" s="165"/>
      <c r="K506" s="165"/>
      <c r="L506" s="165"/>
      <c r="M506" s="26" t="s">
        <v>9</v>
      </c>
      <c r="N506" s="46">
        <v>20000</v>
      </c>
      <c r="O506" s="267"/>
      <c r="P506" s="291"/>
      <c r="Q506" s="291"/>
      <c r="R506" s="291"/>
    </row>
    <row r="507" spans="1:18" s="14" customFormat="1" ht="21.15" customHeight="1" x14ac:dyDescent="0.2">
      <c r="A507" s="179"/>
      <c r="B507" s="182"/>
      <c r="C507" s="182"/>
      <c r="D507" s="187"/>
      <c r="E507" s="188"/>
      <c r="F507" s="189"/>
      <c r="G507" s="193"/>
      <c r="H507" s="223">
        <v>2021</v>
      </c>
      <c r="I507" s="165"/>
      <c r="J507" s="165"/>
      <c r="K507" s="165"/>
      <c r="L507" s="165"/>
      <c r="M507" s="26" t="s">
        <v>10</v>
      </c>
      <c r="N507" s="46">
        <v>0</v>
      </c>
      <c r="O507" s="267"/>
      <c r="P507" s="291"/>
      <c r="Q507" s="291"/>
      <c r="R507" s="291"/>
    </row>
    <row r="508" spans="1:18" s="14" customFormat="1" ht="21.15" customHeight="1" x14ac:dyDescent="0.2">
      <c r="A508" s="179"/>
      <c r="B508" s="182"/>
      <c r="C508" s="182"/>
      <c r="D508" s="187"/>
      <c r="E508" s="188"/>
      <c r="F508" s="189"/>
      <c r="G508" s="193"/>
      <c r="H508" s="224"/>
      <c r="I508" s="165"/>
      <c r="J508" s="165"/>
      <c r="K508" s="165"/>
      <c r="L508" s="165"/>
      <c r="M508" s="26" t="s">
        <v>11</v>
      </c>
      <c r="N508" s="46">
        <v>0</v>
      </c>
      <c r="O508" s="267"/>
      <c r="P508" s="291"/>
      <c r="Q508" s="291"/>
      <c r="R508" s="291"/>
    </row>
    <row r="509" spans="1:18" s="14" customFormat="1" ht="21.15" customHeight="1" x14ac:dyDescent="0.2">
      <c r="A509" s="180"/>
      <c r="B509" s="183"/>
      <c r="C509" s="183"/>
      <c r="D509" s="190"/>
      <c r="E509" s="191"/>
      <c r="F509" s="192"/>
      <c r="G509" s="193"/>
      <c r="H509" s="225"/>
      <c r="I509" s="166"/>
      <c r="J509" s="166"/>
      <c r="K509" s="166"/>
      <c r="L509" s="166"/>
      <c r="M509" s="26" t="s">
        <v>12</v>
      </c>
      <c r="N509" s="46">
        <v>0</v>
      </c>
      <c r="O509" s="268"/>
      <c r="P509" s="292"/>
      <c r="Q509" s="292"/>
      <c r="R509" s="292"/>
    </row>
    <row r="510" spans="1:18" s="14" customFormat="1" ht="21.15" customHeight="1" x14ac:dyDescent="0.2">
      <c r="A510" s="168" t="s">
        <v>50</v>
      </c>
      <c r="B510" s="169"/>
      <c r="C510" s="169"/>
      <c r="D510" s="169"/>
      <c r="E510" s="169"/>
      <c r="F510" s="169"/>
      <c r="G510" s="169"/>
      <c r="H510" s="170"/>
      <c r="I510" s="177">
        <f>SUM(I515:I519)</f>
        <v>110000</v>
      </c>
      <c r="J510" s="177">
        <f>SUM(J515:J519)</f>
        <v>0</v>
      </c>
      <c r="K510" s="145">
        <f>SUM(K515:K519)</f>
        <v>0</v>
      </c>
      <c r="L510" s="145">
        <f>SUM(L515)</f>
        <v>0</v>
      </c>
      <c r="M510" s="23" t="s">
        <v>8</v>
      </c>
      <c r="N510" s="44">
        <f>SUM(N511:N514)</f>
        <v>110000</v>
      </c>
      <c r="O510" s="145">
        <f>SUM(O515:O519)</f>
        <v>110000</v>
      </c>
      <c r="P510" s="145">
        <f>SUM(P515:P519)</f>
        <v>0</v>
      </c>
      <c r="Q510" s="145"/>
      <c r="R510" s="145"/>
    </row>
    <row r="511" spans="1:18" s="14" customFormat="1" ht="21.15" customHeight="1" x14ac:dyDescent="0.2">
      <c r="A511" s="171"/>
      <c r="B511" s="172"/>
      <c r="C511" s="172"/>
      <c r="D511" s="172"/>
      <c r="E511" s="172"/>
      <c r="F511" s="172"/>
      <c r="G511" s="172"/>
      <c r="H511" s="173"/>
      <c r="I511" s="177"/>
      <c r="J511" s="177"/>
      <c r="K511" s="146"/>
      <c r="L511" s="146"/>
      <c r="M511" s="41" t="s">
        <v>9</v>
      </c>
      <c r="N511" s="44">
        <f>SUM(N516)</f>
        <v>110000</v>
      </c>
      <c r="O511" s="146"/>
      <c r="P511" s="146"/>
      <c r="Q511" s="291"/>
      <c r="R511" s="291"/>
    </row>
    <row r="512" spans="1:18" s="14" customFormat="1" ht="21.15" customHeight="1" x14ac:dyDescent="0.2">
      <c r="A512" s="171"/>
      <c r="B512" s="172"/>
      <c r="C512" s="172"/>
      <c r="D512" s="172"/>
      <c r="E512" s="172"/>
      <c r="F512" s="172"/>
      <c r="G512" s="172"/>
      <c r="H512" s="173"/>
      <c r="I512" s="177"/>
      <c r="J512" s="177"/>
      <c r="K512" s="146"/>
      <c r="L512" s="146"/>
      <c r="M512" s="41" t="s">
        <v>10</v>
      </c>
      <c r="N512" s="44">
        <f>SUM(N517)</f>
        <v>0</v>
      </c>
      <c r="O512" s="146"/>
      <c r="P512" s="146"/>
      <c r="Q512" s="291"/>
      <c r="R512" s="291"/>
    </row>
    <row r="513" spans="1:18" s="14" customFormat="1" ht="21.15" customHeight="1" x14ac:dyDescent="0.2">
      <c r="A513" s="171"/>
      <c r="B513" s="172"/>
      <c r="C513" s="172"/>
      <c r="D513" s="172"/>
      <c r="E513" s="172"/>
      <c r="F513" s="172"/>
      <c r="G513" s="172"/>
      <c r="H513" s="173"/>
      <c r="I513" s="177"/>
      <c r="J513" s="177"/>
      <c r="K513" s="146"/>
      <c r="L513" s="146"/>
      <c r="M513" s="41" t="s">
        <v>11</v>
      </c>
      <c r="N513" s="44">
        <f>SUM(N518)</f>
        <v>0</v>
      </c>
      <c r="O513" s="146"/>
      <c r="P513" s="146"/>
      <c r="Q513" s="291"/>
      <c r="R513" s="291"/>
    </row>
    <row r="514" spans="1:18" s="14" customFormat="1" ht="21.15" customHeight="1" x14ac:dyDescent="0.2">
      <c r="A514" s="174"/>
      <c r="B514" s="175"/>
      <c r="C514" s="175"/>
      <c r="D514" s="175"/>
      <c r="E514" s="175"/>
      <c r="F514" s="175"/>
      <c r="G514" s="175"/>
      <c r="H514" s="176"/>
      <c r="I514" s="177"/>
      <c r="J514" s="177"/>
      <c r="K514" s="147"/>
      <c r="L514" s="147"/>
      <c r="M514" s="25" t="s">
        <v>12</v>
      </c>
      <c r="N514" s="44">
        <f>SUM(N519)</f>
        <v>0</v>
      </c>
      <c r="O514" s="146"/>
      <c r="P514" s="146"/>
      <c r="Q514" s="292"/>
      <c r="R514" s="292"/>
    </row>
    <row r="515" spans="1:18" s="14" customFormat="1" ht="21.15" customHeight="1" x14ac:dyDescent="0.2">
      <c r="A515" s="178">
        <v>64</v>
      </c>
      <c r="B515" s="181">
        <v>80115</v>
      </c>
      <c r="C515" s="181">
        <v>6050</v>
      </c>
      <c r="D515" s="184" t="s">
        <v>56</v>
      </c>
      <c r="E515" s="185"/>
      <c r="F515" s="186"/>
      <c r="G515" s="193" t="s">
        <v>51</v>
      </c>
      <c r="H515" s="194">
        <v>2021</v>
      </c>
      <c r="I515" s="164">
        <v>110000</v>
      </c>
      <c r="J515" s="164">
        <v>0</v>
      </c>
      <c r="K515" s="164">
        <v>0</v>
      </c>
      <c r="L515" s="164">
        <v>0</v>
      </c>
      <c r="M515" s="26" t="s">
        <v>8</v>
      </c>
      <c r="N515" s="50">
        <f>SUM(N516:N519)</f>
        <v>110000</v>
      </c>
      <c r="O515" s="266">
        <v>110000</v>
      </c>
      <c r="P515" s="266"/>
      <c r="Q515" s="266"/>
      <c r="R515" s="266"/>
    </row>
    <row r="516" spans="1:18" s="14" customFormat="1" ht="21.15" customHeight="1" x14ac:dyDescent="0.2">
      <c r="A516" s="179"/>
      <c r="B516" s="182"/>
      <c r="C516" s="182"/>
      <c r="D516" s="187"/>
      <c r="E516" s="188"/>
      <c r="F516" s="189"/>
      <c r="G516" s="193"/>
      <c r="H516" s="195"/>
      <c r="I516" s="165"/>
      <c r="J516" s="165"/>
      <c r="K516" s="165"/>
      <c r="L516" s="165"/>
      <c r="M516" s="26" t="s">
        <v>9</v>
      </c>
      <c r="N516" s="46">
        <v>110000</v>
      </c>
      <c r="O516" s="267"/>
      <c r="P516" s="291"/>
      <c r="Q516" s="291"/>
      <c r="R516" s="291"/>
    </row>
    <row r="517" spans="1:18" s="14" customFormat="1" ht="21.15" customHeight="1" x14ac:dyDescent="0.2">
      <c r="A517" s="179"/>
      <c r="B517" s="182"/>
      <c r="C517" s="182"/>
      <c r="D517" s="187"/>
      <c r="E517" s="188"/>
      <c r="F517" s="189"/>
      <c r="G517" s="193"/>
      <c r="H517" s="223">
        <v>2021</v>
      </c>
      <c r="I517" s="165"/>
      <c r="J517" s="165"/>
      <c r="K517" s="165"/>
      <c r="L517" s="165"/>
      <c r="M517" s="26" t="s">
        <v>10</v>
      </c>
      <c r="N517" s="46">
        <v>0</v>
      </c>
      <c r="O517" s="267"/>
      <c r="P517" s="291"/>
      <c r="Q517" s="291"/>
      <c r="R517" s="291"/>
    </row>
    <row r="518" spans="1:18" s="14" customFormat="1" ht="21.15" customHeight="1" x14ac:dyDescent="0.2">
      <c r="A518" s="179"/>
      <c r="B518" s="182"/>
      <c r="C518" s="182"/>
      <c r="D518" s="187"/>
      <c r="E518" s="188"/>
      <c r="F518" s="189"/>
      <c r="G518" s="193"/>
      <c r="H518" s="224"/>
      <c r="I518" s="165"/>
      <c r="J518" s="165"/>
      <c r="K518" s="165"/>
      <c r="L518" s="165"/>
      <c r="M518" s="26" t="s">
        <v>11</v>
      </c>
      <c r="N518" s="46">
        <v>0</v>
      </c>
      <c r="O518" s="267"/>
      <c r="P518" s="291"/>
      <c r="Q518" s="291"/>
      <c r="R518" s="291"/>
    </row>
    <row r="519" spans="1:18" s="14" customFormat="1" ht="21.15" customHeight="1" x14ac:dyDescent="0.2">
      <c r="A519" s="180"/>
      <c r="B519" s="183"/>
      <c r="C519" s="183"/>
      <c r="D519" s="190"/>
      <c r="E519" s="191"/>
      <c r="F519" s="192"/>
      <c r="G519" s="193"/>
      <c r="H519" s="225"/>
      <c r="I519" s="166"/>
      <c r="J519" s="166"/>
      <c r="K519" s="166"/>
      <c r="L519" s="166"/>
      <c r="M519" s="26" t="s">
        <v>12</v>
      </c>
      <c r="N519" s="46">
        <v>0</v>
      </c>
      <c r="O519" s="268"/>
      <c r="P519" s="292"/>
      <c r="Q519" s="292"/>
      <c r="R519" s="292"/>
    </row>
    <row r="520" spans="1:18" s="14" customFormat="1" ht="21.15" customHeight="1" x14ac:dyDescent="0.2">
      <c r="A520" s="168" t="s">
        <v>154</v>
      </c>
      <c r="B520" s="169"/>
      <c r="C520" s="169"/>
      <c r="D520" s="169"/>
      <c r="E520" s="169"/>
      <c r="F520" s="169"/>
      <c r="G520" s="169"/>
      <c r="H520" s="170"/>
      <c r="I520" s="177">
        <f>SUM(I525:I534)</f>
        <v>3087871</v>
      </c>
      <c r="J520" s="177">
        <f>SUM(J530:J534)</f>
        <v>0</v>
      </c>
      <c r="K520" s="145">
        <f>SUM(K530:K534)</f>
        <v>0</v>
      </c>
      <c r="L520" s="145">
        <f>SUM(L530)</f>
        <v>0</v>
      </c>
      <c r="M520" s="23" t="s">
        <v>8</v>
      </c>
      <c r="N520" s="86">
        <f>SUM(N521:N524)</f>
        <v>1045531</v>
      </c>
      <c r="O520" s="145">
        <f>SUM(O525:O534)</f>
        <v>1045531</v>
      </c>
      <c r="P520" s="145">
        <f>SUM(P525:P534)</f>
        <v>0</v>
      </c>
      <c r="Q520" s="145"/>
      <c r="R520" s="145"/>
    </row>
    <row r="521" spans="1:18" s="14" customFormat="1" ht="21.15" customHeight="1" x14ac:dyDescent="0.2">
      <c r="A521" s="171"/>
      <c r="B521" s="172"/>
      <c r="C521" s="172"/>
      <c r="D521" s="172"/>
      <c r="E521" s="172"/>
      <c r="F521" s="172"/>
      <c r="G521" s="172"/>
      <c r="H521" s="173"/>
      <c r="I521" s="177"/>
      <c r="J521" s="177"/>
      <c r="K521" s="146"/>
      <c r="L521" s="146"/>
      <c r="M521" s="87" t="s">
        <v>9</v>
      </c>
      <c r="N521" s="86">
        <f>SUM(N531,N526)</f>
        <v>206198</v>
      </c>
      <c r="O521" s="146"/>
      <c r="P521" s="146"/>
      <c r="Q521" s="291"/>
      <c r="R521" s="291"/>
    </row>
    <row r="522" spans="1:18" s="14" customFormat="1" ht="21.15" customHeight="1" x14ac:dyDescent="0.2">
      <c r="A522" s="171"/>
      <c r="B522" s="172"/>
      <c r="C522" s="172"/>
      <c r="D522" s="172"/>
      <c r="E522" s="172"/>
      <c r="F522" s="172"/>
      <c r="G522" s="172"/>
      <c r="H522" s="173"/>
      <c r="I522" s="177"/>
      <c r="J522" s="177"/>
      <c r="K522" s="146"/>
      <c r="L522" s="146"/>
      <c r="M522" s="87" t="s">
        <v>10</v>
      </c>
      <c r="N522" s="86">
        <f>SUM(N532,N527)</f>
        <v>0</v>
      </c>
      <c r="O522" s="146"/>
      <c r="P522" s="146"/>
      <c r="Q522" s="291"/>
      <c r="R522" s="291"/>
    </row>
    <row r="523" spans="1:18" s="14" customFormat="1" ht="21.15" customHeight="1" x14ac:dyDescent="0.2">
      <c r="A523" s="171"/>
      <c r="B523" s="172"/>
      <c r="C523" s="172"/>
      <c r="D523" s="172"/>
      <c r="E523" s="172"/>
      <c r="F523" s="172"/>
      <c r="G523" s="172"/>
      <c r="H523" s="173"/>
      <c r="I523" s="177"/>
      <c r="J523" s="177"/>
      <c r="K523" s="146"/>
      <c r="L523" s="146"/>
      <c r="M523" s="87" t="s">
        <v>11</v>
      </c>
      <c r="N523" s="86">
        <f>SUM(N533,N528)</f>
        <v>0</v>
      </c>
      <c r="O523" s="146"/>
      <c r="P523" s="146"/>
      <c r="Q523" s="291"/>
      <c r="R523" s="291"/>
    </row>
    <row r="524" spans="1:18" s="14" customFormat="1" ht="21.15" customHeight="1" x14ac:dyDescent="0.2">
      <c r="A524" s="174"/>
      <c r="B524" s="175"/>
      <c r="C524" s="175"/>
      <c r="D524" s="175"/>
      <c r="E524" s="175"/>
      <c r="F524" s="175"/>
      <c r="G524" s="175"/>
      <c r="H524" s="176"/>
      <c r="I524" s="177"/>
      <c r="J524" s="177"/>
      <c r="K524" s="147"/>
      <c r="L524" s="147"/>
      <c r="M524" s="25" t="s">
        <v>12</v>
      </c>
      <c r="N524" s="86">
        <f>SUM(N534,N529)</f>
        <v>839333</v>
      </c>
      <c r="O524" s="146"/>
      <c r="P524" s="146"/>
      <c r="Q524" s="292"/>
      <c r="R524" s="292"/>
    </row>
    <row r="525" spans="1:18" s="14" customFormat="1" ht="21.15" customHeight="1" x14ac:dyDescent="0.2">
      <c r="A525" s="178" t="s">
        <v>155</v>
      </c>
      <c r="B525" s="181">
        <v>80195</v>
      </c>
      <c r="C525" s="181" t="s">
        <v>156</v>
      </c>
      <c r="D525" s="184" t="s">
        <v>197</v>
      </c>
      <c r="E525" s="185"/>
      <c r="F525" s="186"/>
      <c r="G525" s="193" t="s">
        <v>159</v>
      </c>
      <c r="H525" s="194">
        <v>2021</v>
      </c>
      <c r="I525" s="164">
        <v>928753</v>
      </c>
      <c r="J525" s="164">
        <v>0</v>
      </c>
      <c r="K525" s="164">
        <v>0</v>
      </c>
      <c r="L525" s="164">
        <v>0</v>
      </c>
      <c r="M525" s="26" t="s">
        <v>8</v>
      </c>
      <c r="N525" s="88">
        <f>SUM(N526:N529)</f>
        <v>315451</v>
      </c>
      <c r="O525" s="266">
        <v>315451</v>
      </c>
      <c r="P525" s="266"/>
      <c r="Q525" s="266"/>
      <c r="R525" s="266"/>
    </row>
    <row r="526" spans="1:18" s="14" customFormat="1" ht="21.15" customHeight="1" x14ac:dyDescent="0.2">
      <c r="A526" s="179"/>
      <c r="B526" s="182"/>
      <c r="C526" s="182"/>
      <c r="D526" s="187"/>
      <c r="E526" s="188"/>
      <c r="F526" s="189"/>
      <c r="G526" s="193"/>
      <c r="H526" s="195"/>
      <c r="I526" s="165"/>
      <c r="J526" s="165"/>
      <c r="K526" s="165"/>
      <c r="L526" s="165"/>
      <c r="M526" s="26" t="s">
        <v>9</v>
      </c>
      <c r="N526" s="46">
        <v>77238</v>
      </c>
      <c r="O526" s="267"/>
      <c r="P526" s="291"/>
      <c r="Q526" s="291"/>
      <c r="R526" s="291"/>
    </row>
    <row r="527" spans="1:18" s="14" customFormat="1" ht="21.15" customHeight="1" x14ac:dyDescent="0.2">
      <c r="A527" s="179"/>
      <c r="B527" s="182"/>
      <c r="C527" s="182"/>
      <c r="D527" s="187"/>
      <c r="E527" s="188"/>
      <c r="F527" s="189"/>
      <c r="G527" s="193"/>
      <c r="H527" s="223">
        <v>2023</v>
      </c>
      <c r="I527" s="165"/>
      <c r="J527" s="165"/>
      <c r="K527" s="165"/>
      <c r="L527" s="165"/>
      <c r="M527" s="26" t="s">
        <v>10</v>
      </c>
      <c r="N527" s="46">
        <v>0</v>
      </c>
      <c r="O527" s="267"/>
      <c r="P527" s="291"/>
      <c r="Q527" s="291"/>
      <c r="R527" s="291"/>
    </row>
    <row r="528" spans="1:18" s="14" customFormat="1" ht="21.15" customHeight="1" x14ac:dyDescent="0.2">
      <c r="A528" s="179"/>
      <c r="B528" s="182"/>
      <c r="C528" s="182"/>
      <c r="D528" s="187"/>
      <c r="E528" s="188"/>
      <c r="F528" s="189"/>
      <c r="G528" s="193"/>
      <c r="H528" s="224"/>
      <c r="I528" s="165"/>
      <c r="J528" s="165"/>
      <c r="K528" s="165"/>
      <c r="L528" s="165"/>
      <c r="M528" s="26" t="s">
        <v>11</v>
      </c>
      <c r="N528" s="46">
        <v>0</v>
      </c>
      <c r="O528" s="267"/>
      <c r="P528" s="291"/>
      <c r="Q528" s="291"/>
      <c r="R528" s="291"/>
    </row>
    <row r="529" spans="1:18" s="14" customFormat="1" ht="21.15" customHeight="1" x14ac:dyDescent="0.2">
      <c r="A529" s="180"/>
      <c r="B529" s="183"/>
      <c r="C529" s="183"/>
      <c r="D529" s="190"/>
      <c r="E529" s="191"/>
      <c r="F529" s="192"/>
      <c r="G529" s="193"/>
      <c r="H529" s="225"/>
      <c r="I529" s="166"/>
      <c r="J529" s="166"/>
      <c r="K529" s="166"/>
      <c r="L529" s="166"/>
      <c r="M529" s="26" t="s">
        <v>12</v>
      </c>
      <c r="N529" s="46">
        <v>238213</v>
      </c>
      <c r="O529" s="268"/>
      <c r="P529" s="292"/>
      <c r="Q529" s="292"/>
      <c r="R529" s="292"/>
    </row>
    <row r="530" spans="1:18" s="14" customFormat="1" ht="21.15" customHeight="1" x14ac:dyDescent="0.2">
      <c r="A530" s="178" t="s">
        <v>158</v>
      </c>
      <c r="B530" s="181">
        <v>80195</v>
      </c>
      <c r="C530" s="181" t="s">
        <v>157</v>
      </c>
      <c r="D530" s="184" t="s">
        <v>161</v>
      </c>
      <c r="E530" s="185"/>
      <c r="F530" s="186"/>
      <c r="G530" s="193" t="s">
        <v>160</v>
      </c>
      <c r="H530" s="194">
        <v>2021</v>
      </c>
      <c r="I530" s="164">
        <v>2159118</v>
      </c>
      <c r="J530" s="164">
        <v>0</v>
      </c>
      <c r="K530" s="164">
        <v>0</v>
      </c>
      <c r="L530" s="164">
        <v>0</v>
      </c>
      <c r="M530" s="26" t="s">
        <v>8</v>
      </c>
      <c r="N530" s="88">
        <f>SUM(N531:N534)</f>
        <v>730080</v>
      </c>
      <c r="O530" s="266">
        <v>730080</v>
      </c>
      <c r="P530" s="266"/>
      <c r="Q530" s="266"/>
      <c r="R530" s="266"/>
    </row>
    <row r="531" spans="1:18" s="14" customFormat="1" ht="21.15" customHeight="1" x14ac:dyDescent="0.2">
      <c r="A531" s="179"/>
      <c r="B531" s="182"/>
      <c r="C531" s="182"/>
      <c r="D531" s="187"/>
      <c r="E531" s="188"/>
      <c r="F531" s="189"/>
      <c r="G531" s="193"/>
      <c r="H531" s="195"/>
      <c r="I531" s="165"/>
      <c r="J531" s="165"/>
      <c r="K531" s="165"/>
      <c r="L531" s="165"/>
      <c r="M531" s="26" t="s">
        <v>9</v>
      </c>
      <c r="N531" s="46">
        <v>128960</v>
      </c>
      <c r="O531" s="267"/>
      <c r="P531" s="291"/>
      <c r="Q531" s="291"/>
      <c r="R531" s="291"/>
    </row>
    <row r="532" spans="1:18" s="14" customFormat="1" ht="21.15" customHeight="1" x14ac:dyDescent="0.2">
      <c r="A532" s="179"/>
      <c r="B532" s="182"/>
      <c r="C532" s="182"/>
      <c r="D532" s="187"/>
      <c r="E532" s="188"/>
      <c r="F532" s="189"/>
      <c r="G532" s="193"/>
      <c r="H532" s="223">
        <v>2023</v>
      </c>
      <c r="I532" s="165"/>
      <c r="J532" s="165"/>
      <c r="K532" s="165"/>
      <c r="L532" s="165"/>
      <c r="M532" s="26" t="s">
        <v>10</v>
      </c>
      <c r="N532" s="46">
        <v>0</v>
      </c>
      <c r="O532" s="267"/>
      <c r="P532" s="291"/>
      <c r="Q532" s="291"/>
      <c r="R532" s="291"/>
    </row>
    <row r="533" spans="1:18" s="14" customFormat="1" ht="21.15" customHeight="1" x14ac:dyDescent="0.2">
      <c r="A533" s="179"/>
      <c r="B533" s="182"/>
      <c r="C533" s="182"/>
      <c r="D533" s="187"/>
      <c r="E533" s="188"/>
      <c r="F533" s="189"/>
      <c r="G533" s="193"/>
      <c r="H533" s="224"/>
      <c r="I533" s="165"/>
      <c r="J533" s="165"/>
      <c r="K533" s="165"/>
      <c r="L533" s="165"/>
      <c r="M533" s="26" t="s">
        <v>11</v>
      </c>
      <c r="N533" s="46">
        <v>0</v>
      </c>
      <c r="O533" s="267"/>
      <c r="P533" s="291"/>
      <c r="Q533" s="291"/>
      <c r="R533" s="291"/>
    </row>
    <row r="534" spans="1:18" s="14" customFormat="1" ht="21.15" customHeight="1" x14ac:dyDescent="0.2">
      <c r="A534" s="180"/>
      <c r="B534" s="183"/>
      <c r="C534" s="183"/>
      <c r="D534" s="190"/>
      <c r="E534" s="191"/>
      <c r="F534" s="192"/>
      <c r="G534" s="193"/>
      <c r="H534" s="225"/>
      <c r="I534" s="166"/>
      <c r="J534" s="166"/>
      <c r="K534" s="166"/>
      <c r="L534" s="166"/>
      <c r="M534" s="26" t="s">
        <v>12</v>
      </c>
      <c r="N534" s="46">
        <v>601120</v>
      </c>
      <c r="O534" s="268"/>
      <c r="P534" s="292"/>
      <c r="Q534" s="292"/>
      <c r="R534" s="292"/>
    </row>
    <row r="535" spans="1:18" s="14" customFormat="1" ht="21.15" customHeight="1" x14ac:dyDescent="0.2">
      <c r="A535" s="168" t="s">
        <v>178</v>
      </c>
      <c r="B535" s="169"/>
      <c r="C535" s="169"/>
      <c r="D535" s="169"/>
      <c r="E535" s="169"/>
      <c r="F535" s="169"/>
      <c r="G535" s="169"/>
      <c r="H535" s="170"/>
      <c r="I535" s="177">
        <f>SUM(I540:I544)</f>
        <v>800000</v>
      </c>
      <c r="J535" s="177">
        <f>SUM(J540:J544)</f>
        <v>0</v>
      </c>
      <c r="K535" s="145">
        <f>SUM(K540:K544)</f>
        <v>800000</v>
      </c>
      <c r="L535" s="145">
        <f>SUM(L540)</f>
        <v>0</v>
      </c>
      <c r="M535" s="23" t="s">
        <v>8</v>
      </c>
      <c r="N535" s="94">
        <f>SUM(N536:N539)</f>
        <v>0</v>
      </c>
      <c r="O535" s="145">
        <f>SUM(O540:O544)</f>
        <v>800000</v>
      </c>
      <c r="P535" s="145">
        <f>SUM(P540:P544)</f>
        <v>0</v>
      </c>
      <c r="Q535" s="145"/>
      <c r="R535" s="145"/>
    </row>
    <row r="536" spans="1:18" s="14" customFormat="1" ht="21.15" customHeight="1" x14ac:dyDescent="0.2">
      <c r="A536" s="171"/>
      <c r="B536" s="172"/>
      <c r="C536" s="172"/>
      <c r="D536" s="172"/>
      <c r="E536" s="172"/>
      <c r="F536" s="172"/>
      <c r="G536" s="172"/>
      <c r="H536" s="173"/>
      <c r="I536" s="177"/>
      <c r="J536" s="177"/>
      <c r="K536" s="146"/>
      <c r="L536" s="146"/>
      <c r="M536" s="96" t="s">
        <v>9</v>
      </c>
      <c r="N536" s="94">
        <f>SUM(N541)</f>
        <v>0</v>
      </c>
      <c r="O536" s="146"/>
      <c r="P536" s="146"/>
      <c r="Q536" s="291"/>
      <c r="R536" s="291"/>
    </row>
    <row r="537" spans="1:18" s="14" customFormat="1" ht="21.15" customHeight="1" x14ac:dyDescent="0.2">
      <c r="A537" s="171"/>
      <c r="B537" s="172"/>
      <c r="C537" s="172"/>
      <c r="D537" s="172"/>
      <c r="E537" s="172"/>
      <c r="F537" s="172"/>
      <c r="G537" s="172"/>
      <c r="H537" s="173"/>
      <c r="I537" s="177"/>
      <c r="J537" s="177"/>
      <c r="K537" s="146"/>
      <c r="L537" s="146"/>
      <c r="M537" s="96" t="s">
        <v>10</v>
      </c>
      <c r="N537" s="94">
        <f>SUM(N542)</f>
        <v>0</v>
      </c>
      <c r="O537" s="146"/>
      <c r="P537" s="146"/>
      <c r="Q537" s="291"/>
      <c r="R537" s="291"/>
    </row>
    <row r="538" spans="1:18" s="14" customFormat="1" ht="21.15" customHeight="1" x14ac:dyDescent="0.2">
      <c r="A538" s="171"/>
      <c r="B538" s="172"/>
      <c r="C538" s="172"/>
      <c r="D538" s="172"/>
      <c r="E538" s="172"/>
      <c r="F538" s="172"/>
      <c r="G538" s="172"/>
      <c r="H538" s="173"/>
      <c r="I538" s="177"/>
      <c r="J538" s="177"/>
      <c r="K538" s="146"/>
      <c r="L538" s="146"/>
      <c r="M538" s="96" t="s">
        <v>11</v>
      </c>
      <c r="N538" s="94">
        <f>SUM(N543)</f>
        <v>0</v>
      </c>
      <c r="O538" s="146"/>
      <c r="P538" s="146"/>
      <c r="Q538" s="291"/>
      <c r="R538" s="291"/>
    </row>
    <row r="539" spans="1:18" s="14" customFormat="1" ht="21.15" customHeight="1" x14ac:dyDescent="0.2">
      <c r="A539" s="174"/>
      <c r="B539" s="175"/>
      <c r="C539" s="175"/>
      <c r="D539" s="175"/>
      <c r="E539" s="175"/>
      <c r="F539" s="175"/>
      <c r="G539" s="175"/>
      <c r="H539" s="176"/>
      <c r="I539" s="177"/>
      <c r="J539" s="177"/>
      <c r="K539" s="147"/>
      <c r="L539" s="147"/>
      <c r="M539" s="25" t="s">
        <v>12</v>
      </c>
      <c r="N539" s="94">
        <f>SUM(N544)</f>
        <v>0</v>
      </c>
      <c r="O539" s="146"/>
      <c r="P539" s="146"/>
      <c r="Q539" s="292"/>
      <c r="R539" s="292"/>
    </row>
    <row r="540" spans="1:18" s="14" customFormat="1" ht="21.15" customHeight="1" x14ac:dyDescent="0.2">
      <c r="A540" s="178" t="s">
        <v>179</v>
      </c>
      <c r="B540" s="181">
        <v>85195</v>
      </c>
      <c r="C540" s="181">
        <v>6050</v>
      </c>
      <c r="D540" s="184" t="s">
        <v>180</v>
      </c>
      <c r="E540" s="185"/>
      <c r="F540" s="186"/>
      <c r="G540" s="193" t="s">
        <v>43</v>
      </c>
      <c r="H540" s="194">
        <v>2021</v>
      </c>
      <c r="I540" s="164">
        <v>800000</v>
      </c>
      <c r="J540" s="164">
        <v>0</v>
      </c>
      <c r="K540" s="164">
        <v>800000</v>
      </c>
      <c r="L540" s="164">
        <v>0</v>
      </c>
      <c r="M540" s="26" t="s">
        <v>8</v>
      </c>
      <c r="N540" s="95">
        <f>SUM(N541:N544)</f>
        <v>0</v>
      </c>
      <c r="O540" s="266">
        <v>800000</v>
      </c>
      <c r="P540" s="266"/>
      <c r="Q540" s="266"/>
      <c r="R540" s="266"/>
    </row>
    <row r="541" spans="1:18" s="14" customFormat="1" ht="21.15" customHeight="1" x14ac:dyDescent="0.2">
      <c r="A541" s="179"/>
      <c r="B541" s="182"/>
      <c r="C541" s="182"/>
      <c r="D541" s="187"/>
      <c r="E541" s="188"/>
      <c r="F541" s="189"/>
      <c r="G541" s="193"/>
      <c r="H541" s="195"/>
      <c r="I541" s="165"/>
      <c r="J541" s="165"/>
      <c r="K541" s="165"/>
      <c r="L541" s="165"/>
      <c r="M541" s="26" t="s">
        <v>9</v>
      </c>
      <c r="N541" s="46">
        <v>0</v>
      </c>
      <c r="O541" s="267"/>
      <c r="P541" s="291"/>
      <c r="Q541" s="291"/>
      <c r="R541" s="291"/>
    </row>
    <row r="542" spans="1:18" s="14" customFormat="1" ht="21.15" customHeight="1" x14ac:dyDescent="0.2">
      <c r="A542" s="179"/>
      <c r="B542" s="182"/>
      <c r="C542" s="182"/>
      <c r="D542" s="187"/>
      <c r="E542" s="188"/>
      <c r="F542" s="189"/>
      <c r="G542" s="193"/>
      <c r="H542" s="223">
        <v>2021</v>
      </c>
      <c r="I542" s="165"/>
      <c r="J542" s="165"/>
      <c r="K542" s="165"/>
      <c r="L542" s="165"/>
      <c r="M542" s="26" t="s">
        <v>10</v>
      </c>
      <c r="N542" s="46">
        <v>0</v>
      </c>
      <c r="O542" s="267"/>
      <c r="P542" s="291"/>
      <c r="Q542" s="291"/>
      <c r="R542" s="291"/>
    </row>
    <row r="543" spans="1:18" s="14" customFormat="1" ht="21.15" customHeight="1" x14ac:dyDescent="0.2">
      <c r="A543" s="179"/>
      <c r="B543" s="182"/>
      <c r="C543" s="182"/>
      <c r="D543" s="187"/>
      <c r="E543" s="188"/>
      <c r="F543" s="189"/>
      <c r="G543" s="193"/>
      <c r="H543" s="224"/>
      <c r="I543" s="165"/>
      <c r="J543" s="165"/>
      <c r="K543" s="165"/>
      <c r="L543" s="165"/>
      <c r="M543" s="26" t="s">
        <v>11</v>
      </c>
      <c r="N543" s="46">
        <v>0</v>
      </c>
      <c r="O543" s="267"/>
      <c r="P543" s="291"/>
      <c r="Q543" s="291"/>
      <c r="R543" s="291"/>
    </row>
    <row r="544" spans="1:18" s="14" customFormat="1" ht="21.15" customHeight="1" x14ac:dyDescent="0.2">
      <c r="A544" s="180"/>
      <c r="B544" s="183"/>
      <c r="C544" s="183"/>
      <c r="D544" s="190"/>
      <c r="E544" s="191"/>
      <c r="F544" s="192"/>
      <c r="G544" s="193"/>
      <c r="H544" s="225"/>
      <c r="I544" s="166"/>
      <c r="J544" s="166"/>
      <c r="K544" s="166"/>
      <c r="L544" s="166"/>
      <c r="M544" s="26" t="s">
        <v>12</v>
      </c>
      <c r="N544" s="46">
        <v>0</v>
      </c>
      <c r="O544" s="268"/>
      <c r="P544" s="292"/>
      <c r="Q544" s="292"/>
      <c r="R544" s="292"/>
    </row>
    <row r="545" spans="1:18" s="14" customFormat="1" ht="21.15" customHeight="1" x14ac:dyDescent="0.2">
      <c r="A545" s="168" t="s">
        <v>60</v>
      </c>
      <c r="B545" s="169"/>
      <c r="C545" s="169"/>
      <c r="D545" s="169"/>
      <c r="E545" s="169"/>
      <c r="F545" s="169"/>
      <c r="G545" s="169"/>
      <c r="H545" s="170"/>
      <c r="I545" s="177">
        <f>SUM(I550:I569)</f>
        <v>3171949.81</v>
      </c>
      <c r="J545" s="177">
        <f>SUM(J550:J569)</f>
        <v>49446</v>
      </c>
      <c r="K545" s="145">
        <f>SUM(K550:K569)</f>
        <v>0</v>
      </c>
      <c r="L545" s="145">
        <f>SUM(L550:L569)</f>
        <v>0</v>
      </c>
      <c r="M545" s="27" t="s">
        <v>8</v>
      </c>
      <c r="N545" s="83">
        <f>SUM(N546:N549)</f>
        <v>1525592</v>
      </c>
      <c r="O545" s="145">
        <f>SUM(O550:O569)</f>
        <v>1525592</v>
      </c>
      <c r="P545" s="145">
        <f>SUM(P550:P569)</f>
        <v>0</v>
      </c>
      <c r="Q545" s="145"/>
      <c r="R545" s="145"/>
    </row>
    <row r="546" spans="1:18" s="14" customFormat="1" ht="21.15" customHeight="1" x14ac:dyDescent="0.2">
      <c r="A546" s="171"/>
      <c r="B546" s="172"/>
      <c r="C546" s="172"/>
      <c r="D546" s="172"/>
      <c r="E546" s="172"/>
      <c r="F546" s="172"/>
      <c r="G546" s="172"/>
      <c r="H546" s="173"/>
      <c r="I546" s="177"/>
      <c r="J546" s="177"/>
      <c r="K546" s="146"/>
      <c r="L546" s="146"/>
      <c r="M546" s="84" t="s">
        <v>9</v>
      </c>
      <c r="N546" s="85">
        <f>SUM(N551,N556,N561,N566)</f>
        <v>106020</v>
      </c>
      <c r="O546" s="146"/>
      <c r="P546" s="146"/>
      <c r="Q546" s="291"/>
      <c r="R546" s="291"/>
    </row>
    <row r="547" spans="1:18" s="14" customFormat="1" ht="21.15" customHeight="1" x14ac:dyDescent="0.2">
      <c r="A547" s="171"/>
      <c r="B547" s="172"/>
      <c r="C547" s="172"/>
      <c r="D547" s="172"/>
      <c r="E547" s="172"/>
      <c r="F547" s="172"/>
      <c r="G547" s="172"/>
      <c r="H547" s="173"/>
      <c r="I547" s="177"/>
      <c r="J547" s="177"/>
      <c r="K547" s="146"/>
      <c r="L547" s="146"/>
      <c r="M547" s="84" t="s">
        <v>10</v>
      </c>
      <c r="N547" s="85">
        <f>SUM(N552,N557,N562,N567)</f>
        <v>0</v>
      </c>
      <c r="O547" s="146"/>
      <c r="P547" s="146"/>
      <c r="Q547" s="291"/>
      <c r="R547" s="291"/>
    </row>
    <row r="548" spans="1:18" s="14" customFormat="1" ht="21.15" customHeight="1" x14ac:dyDescent="0.2">
      <c r="A548" s="171"/>
      <c r="B548" s="172"/>
      <c r="C548" s="172"/>
      <c r="D548" s="172"/>
      <c r="E548" s="172"/>
      <c r="F548" s="172"/>
      <c r="G548" s="172"/>
      <c r="H548" s="173"/>
      <c r="I548" s="177"/>
      <c r="J548" s="177"/>
      <c r="K548" s="146"/>
      <c r="L548" s="146"/>
      <c r="M548" s="84" t="s">
        <v>58</v>
      </c>
      <c r="N548" s="85">
        <f>SUM(N553,N558,N563,N568)</f>
        <v>1209572</v>
      </c>
      <c r="O548" s="146"/>
      <c r="P548" s="146"/>
      <c r="Q548" s="291"/>
      <c r="R548" s="291"/>
    </row>
    <row r="549" spans="1:18" s="14" customFormat="1" ht="21.15" customHeight="1" x14ac:dyDescent="0.2">
      <c r="A549" s="174"/>
      <c r="B549" s="175"/>
      <c r="C549" s="175"/>
      <c r="D549" s="175"/>
      <c r="E549" s="175"/>
      <c r="F549" s="175"/>
      <c r="G549" s="175"/>
      <c r="H549" s="176"/>
      <c r="I549" s="177"/>
      <c r="J549" s="177"/>
      <c r="K549" s="147"/>
      <c r="L549" s="147"/>
      <c r="M549" s="84" t="s">
        <v>12</v>
      </c>
      <c r="N549" s="85">
        <f>SUM(N554,N559,N564,N569)</f>
        <v>210000</v>
      </c>
      <c r="O549" s="147"/>
      <c r="P549" s="147"/>
      <c r="Q549" s="292"/>
      <c r="R549" s="292"/>
    </row>
    <row r="550" spans="1:18" s="14" customFormat="1" ht="21.15" customHeight="1" x14ac:dyDescent="0.2">
      <c r="A550" s="198">
        <v>65</v>
      </c>
      <c r="B550" s="201">
        <v>85202</v>
      </c>
      <c r="C550" s="201">
        <v>6050</v>
      </c>
      <c r="D550" s="204" t="s">
        <v>62</v>
      </c>
      <c r="E550" s="205"/>
      <c r="F550" s="206"/>
      <c r="G550" s="201" t="s">
        <v>61</v>
      </c>
      <c r="H550" s="213">
        <v>2019</v>
      </c>
      <c r="I550" s="215">
        <v>2855929.81</v>
      </c>
      <c r="J550" s="215">
        <v>49446</v>
      </c>
      <c r="K550" s="215">
        <v>0</v>
      </c>
      <c r="L550" s="215">
        <v>0</v>
      </c>
      <c r="M550" s="104" t="s">
        <v>8</v>
      </c>
      <c r="N550" s="103">
        <f>SUM(N551:N554)</f>
        <v>1209572</v>
      </c>
      <c r="O550" s="231">
        <v>1209572</v>
      </c>
      <c r="P550" s="231"/>
      <c r="Q550" s="231"/>
      <c r="R550" s="231"/>
    </row>
    <row r="551" spans="1:18" s="14" customFormat="1" ht="21.15" customHeight="1" x14ac:dyDescent="0.2">
      <c r="A551" s="199"/>
      <c r="B551" s="202"/>
      <c r="C551" s="202"/>
      <c r="D551" s="207"/>
      <c r="E551" s="208"/>
      <c r="F551" s="209"/>
      <c r="G551" s="202"/>
      <c r="H551" s="214"/>
      <c r="I551" s="216"/>
      <c r="J551" s="216"/>
      <c r="K551" s="216"/>
      <c r="L551" s="216"/>
      <c r="M551" s="104" t="s">
        <v>9</v>
      </c>
      <c r="N551" s="105">
        <v>0</v>
      </c>
      <c r="O551" s="232"/>
      <c r="P551" s="291"/>
      <c r="Q551" s="291"/>
      <c r="R551" s="291"/>
    </row>
    <row r="552" spans="1:18" s="14" customFormat="1" ht="21.15" customHeight="1" x14ac:dyDescent="0.2">
      <c r="A552" s="199"/>
      <c r="B552" s="202"/>
      <c r="C552" s="202"/>
      <c r="D552" s="207"/>
      <c r="E552" s="208"/>
      <c r="F552" s="209"/>
      <c r="G552" s="202"/>
      <c r="H552" s="275">
        <v>2022</v>
      </c>
      <c r="I552" s="216"/>
      <c r="J552" s="216"/>
      <c r="K552" s="216"/>
      <c r="L552" s="216"/>
      <c r="M552" s="104" t="s">
        <v>10</v>
      </c>
      <c r="N552" s="105">
        <v>0</v>
      </c>
      <c r="O552" s="232"/>
      <c r="P552" s="291"/>
      <c r="Q552" s="291"/>
      <c r="R552" s="291"/>
    </row>
    <row r="553" spans="1:18" s="14" customFormat="1" ht="21.15" customHeight="1" x14ac:dyDescent="0.2">
      <c r="A553" s="199"/>
      <c r="B553" s="202"/>
      <c r="C553" s="202"/>
      <c r="D553" s="207"/>
      <c r="E553" s="208"/>
      <c r="F553" s="209"/>
      <c r="G553" s="202"/>
      <c r="H553" s="276"/>
      <c r="I553" s="216"/>
      <c r="J553" s="216"/>
      <c r="K553" s="216"/>
      <c r="L553" s="216"/>
      <c r="M553" s="104" t="s">
        <v>57</v>
      </c>
      <c r="N553" s="105">
        <v>1209572</v>
      </c>
      <c r="O553" s="232"/>
      <c r="P553" s="291"/>
      <c r="Q553" s="291"/>
      <c r="R553" s="291"/>
    </row>
    <row r="554" spans="1:18" s="14" customFormat="1" ht="21.15" customHeight="1" x14ac:dyDescent="0.2">
      <c r="A554" s="200"/>
      <c r="B554" s="203"/>
      <c r="C554" s="203"/>
      <c r="D554" s="210"/>
      <c r="E554" s="211"/>
      <c r="F554" s="212"/>
      <c r="G554" s="203"/>
      <c r="H554" s="277"/>
      <c r="I554" s="217"/>
      <c r="J554" s="217"/>
      <c r="K554" s="217"/>
      <c r="L554" s="217"/>
      <c r="M554" s="104" t="s">
        <v>12</v>
      </c>
      <c r="N554" s="105">
        <v>0</v>
      </c>
      <c r="O554" s="233"/>
      <c r="P554" s="292"/>
      <c r="Q554" s="292"/>
      <c r="R554" s="292"/>
    </row>
    <row r="555" spans="1:18" s="14" customFormat="1" ht="21.15" customHeight="1" x14ac:dyDescent="0.2">
      <c r="A555" s="272" t="s">
        <v>122</v>
      </c>
      <c r="B555" s="148">
        <v>85202</v>
      </c>
      <c r="C555" s="148">
        <v>6060</v>
      </c>
      <c r="D555" s="151" t="s">
        <v>123</v>
      </c>
      <c r="E555" s="152"/>
      <c r="F555" s="153"/>
      <c r="G555" s="148" t="s">
        <v>61</v>
      </c>
      <c r="H555" s="226">
        <v>2021</v>
      </c>
      <c r="I555" s="160">
        <v>159900</v>
      </c>
      <c r="J555" s="160">
        <v>0</v>
      </c>
      <c r="K555" s="160">
        <v>0</v>
      </c>
      <c r="L555" s="160">
        <v>0</v>
      </c>
      <c r="M555" s="69" t="s">
        <v>8</v>
      </c>
      <c r="N555" s="68">
        <f>SUM(N556:N559)</f>
        <v>159900</v>
      </c>
      <c r="O555" s="231">
        <v>159900</v>
      </c>
      <c r="P555" s="231"/>
      <c r="Q555" s="231"/>
      <c r="R555" s="231"/>
    </row>
    <row r="556" spans="1:18" s="14" customFormat="1" ht="21.15" customHeight="1" x14ac:dyDescent="0.2">
      <c r="A556" s="273"/>
      <c r="B556" s="149"/>
      <c r="C556" s="149"/>
      <c r="D556" s="154"/>
      <c r="E556" s="155"/>
      <c r="F556" s="156"/>
      <c r="G556" s="149"/>
      <c r="H556" s="227"/>
      <c r="I556" s="161"/>
      <c r="J556" s="161"/>
      <c r="K556" s="161"/>
      <c r="L556" s="161"/>
      <c r="M556" s="69" t="s">
        <v>9</v>
      </c>
      <c r="N556" s="64">
        <v>54900</v>
      </c>
      <c r="O556" s="232"/>
      <c r="P556" s="291"/>
      <c r="Q556" s="291"/>
      <c r="R556" s="291"/>
    </row>
    <row r="557" spans="1:18" s="14" customFormat="1" ht="21.15" customHeight="1" x14ac:dyDescent="0.2">
      <c r="A557" s="273"/>
      <c r="B557" s="149"/>
      <c r="C557" s="149"/>
      <c r="D557" s="154"/>
      <c r="E557" s="155"/>
      <c r="F557" s="156"/>
      <c r="G557" s="149"/>
      <c r="H557" s="220">
        <v>2021</v>
      </c>
      <c r="I557" s="161"/>
      <c r="J557" s="161"/>
      <c r="K557" s="161"/>
      <c r="L557" s="161"/>
      <c r="M557" s="69" t="s">
        <v>10</v>
      </c>
      <c r="N557" s="64">
        <v>0</v>
      </c>
      <c r="O557" s="232"/>
      <c r="P557" s="291"/>
      <c r="Q557" s="291"/>
      <c r="R557" s="291"/>
    </row>
    <row r="558" spans="1:18" s="14" customFormat="1" ht="21.15" customHeight="1" x14ac:dyDescent="0.2">
      <c r="A558" s="273"/>
      <c r="B558" s="149"/>
      <c r="C558" s="149"/>
      <c r="D558" s="154"/>
      <c r="E558" s="155"/>
      <c r="F558" s="156"/>
      <c r="G558" s="149"/>
      <c r="H558" s="221"/>
      <c r="I558" s="161"/>
      <c r="J558" s="161"/>
      <c r="K558" s="161"/>
      <c r="L558" s="161"/>
      <c r="M558" s="69" t="s">
        <v>57</v>
      </c>
      <c r="N558" s="64">
        <v>0</v>
      </c>
      <c r="O558" s="232"/>
      <c r="P558" s="291"/>
      <c r="Q558" s="291"/>
      <c r="R558" s="291"/>
    </row>
    <row r="559" spans="1:18" s="14" customFormat="1" ht="21.15" customHeight="1" x14ac:dyDescent="0.2">
      <c r="A559" s="274"/>
      <c r="B559" s="150"/>
      <c r="C559" s="150"/>
      <c r="D559" s="157"/>
      <c r="E559" s="158"/>
      <c r="F559" s="159"/>
      <c r="G559" s="150"/>
      <c r="H559" s="222"/>
      <c r="I559" s="162"/>
      <c r="J559" s="162"/>
      <c r="K559" s="162"/>
      <c r="L559" s="162"/>
      <c r="M559" s="69" t="s">
        <v>12</v>
      </c>
      <c r="N559" s="64">
        <v>105000</v>
      </c>
      <c r="O559" s="233"/>
      <c r="P559" s="292"/>
      <c r="Q559" s="292"/>
      <c r="R559" s="292"/>
    </row>
    <row r="560" spans="1:18" s="14" customFormat="1" ht="21.15" customHeight="1" x14ac:dyDescent="0.2">
      <c r="A560" s="272" t="s">
        <v>124</v>
      </c>
      <c r="B560" s="148">
        <v>85202</v>
      </c>
      <c r="C560" s="148">
        <v>6060</v>
      </c>
      <c r="D560" s="151" t="s">
        <v>125</v>
      </c>
      <c r="E560" s="152"/>
      <c r="F560" s="153"/>
      <c r="G560" s="148" t="s">
        <v>126</v>
      </c>
      <c r="H560" s="226">
        <v>2021</v>
      </c>
      <c r="I560" s="160">
        <v>151200</v>
      </c>
      <c r="J560" s="160">
        <v>0</v>
      </c>
      <c r="K560" s="160">
        <v>0</v>
      </c>
      <c r="L560" s="160">
        <v>0</v>
      </c>
      <c r="M560" s="69" t="s">
        <v>8</v>
      </c>
      <c r="N560" s="68">
        <f>SUM(N561:N564)</f>
        <v>151200</v>
      </c>
      <c r="O560" s="231">
        <v>151200</v>
      </c>
      <c r="P560" s="231"/>
      <c r="Q560" s="231"/>
      <c r="R560" s="231"/>
    </row>
    <row r="561" spans="1:18" s="14" customFormat="1" ht="21.15" customHeight="1" x14ac:dyDescent="0.2">
      <c r="A561" s="273"/>
      <c r="B561" s="149"/>
      <c r="C561" s="149"/>
      <c r="D561" s="154"/>
      <c r="E561" s="155"/>
      <c r="F561" s="156"/>
      <c r="G561" s="149"/>
      <c r="H561" s="227"/>
      <c r="I561" s="161"/>
      <c r="J561" s="161"/>
      <c r="K561" s="161"/>
      <c r="L561" s="161"/>
      <c r="M561" s="69" t="s">
        <v>9</v>
      </c>
      <c r="N561" s="64">
        <v>46200</v>
      </c>
      <c r="O561" s="232"/>
      <c r="P561" s="291"/>
      <c r="Q561" s="291"/>
      <c r="R561" s="291"/>
    </row>
    <row r="562" spans="1:18" s="14" customFormat="1" ht="21.15" customHeight="1" x14ac:dyDescent="0.2">
      <c r="A562" s="273"/>
      <c r="B562" s="149"/>
      <c r="C562" s="149"/>
      <c r="D562" s="154"/>
      <c r="E562" s="155"/>
      <c r="F562" s="156"/>
      <c r="G562" s="149"/>
      <c r="H562" s="220">
        <v>2021</v>
      </c>
      <c r="I562" s="161"/>
      <c r="J562" s="161"/>
      <c r="K562" s="161"/>
      <c r="L562" s="161"/>
      <c r="M562" s="69" t="s">
        <v>10</v>
      </c>
      <c r="N562" s="64">
        <v>0</v>
      </c>
      <c r="O562" s="232"/>
      <c r="P562" s="291"/>
      <c r="Q562" s="291"/>
      <c r="R562" s="291"/>
    </row>
    <row r="563" spans="1:18" s="14" customFormat="1" ht="21.15" customHeight="1" x14ac:dyDescent="0.2">
      <c r="A563" s="273"/>
      <c r="B563" s="149"/>
      <c r="C563" s="149"/>
      <c r="D563" s="154"/>
      <c r="E563" s="155"/>
      <c r="F563" s="156"/>
      <c r="G563" s="149"/>
      <c r="H563" s="221"/>
      <c r="I563" s="161"/>
      <c r="J563" s="161"/>
      <c r="K563" s="161"/>
      <c r="L563" s="161"/>
      <c r="M563" s="69" t="s">
        <v>57</v>
      </c>
      <c r="N563" s="64">
        <v>0</v>
      </c>
      <c r="O563" s="232"/>
      <c r="P563" s="291"/>
      <c r="Q563" s="291"/>
      <c r="R563" s="291"/>
    </row>
    <row r="564" spans="1:18" s="14" customFormat="1" ht="21.15" customHeight="1" x14ac:dyDescent="0.2">
      <c r="A564" s="274"/>
      <c r="B564" s="150"/>
      <c r="C564" s="150"/>
      <c r="D564" s="157"/>
      <c r="E564" s="158"/>
      <c r="F564" s="159"/>
      <c r="G564" s="150"/>
      <c r="H564" s="222"/>
      <c r="I564" s="162"/>
      <c r="J564" s="162"/>
      <c r="K564" s="162"/>
      <c r="L564" s="162"/>
      <c r="M564" s="69" t="s">
        <v>12</v>
      </c>
      <c r="N564" s="64">
        <v>105000</v>
      </c>
      <c r="O564" s="233"/>
      <c r="P564" s="292"/>
      <c r="Q564" s="292"/>
      <c r="R564" s="292"/>
    </row>
    <row r="565" spans="1:18" s="14" customFormat="1" ht="21.15" customHeight="1" x14ac:dyDescent="0.2">
      <c r="A565" s="272" t="s">
        <v>138</v>
      </c>
      <c r="B565" s="148">
        <v>85202</v>
      </c>
      <c r="C565" s="148">
        <v>6059</v>
      </c>
      <c r="D565" s="151" t="s">
        <v>196</v>
      </c>
      <c r="E565" s="152"/>
      <c r="F565" s="153"/>
      <c r="G565" s="148" t="s">
        <v>195</v>
      </c>
      <c r="H565" s="226">
        <v>2019</v>
      </c>
      <c r="I565" s="160">
        <v>4920</v>
      </c>
      <c r="J565" s="160">
        <v>0</v>
      </c>
      <c r="K565" s="160">
        <v>0</v>
      </c>
      <c r="L565" s="160">
        <v>0</v>
      </c>
      <c r="M565" s="69" t="s">
        <v>8</v>
      </c>
      <c r="N565" s="77">
        <f>SUM(N566:N569)</f>
        <v>4920</v>
      </c>
      <c r="O565" s="231">
        <v>4920</v>
      </c>
      <c r="P565" s="231"/>
      <c r="Q565" s="231"/>
      <c r="R565" s="231"/>
    </row>
    <row r="566" spans="1:18" s="14" customFormat="1" ht="21.15" customHeight="1" x14ac:dyDescent="0.2">
      <c r="A566" s="273"/>
      <c r="B566" s="149"/>
      <c r="C566" s="149"/>
      <c r="D566" s="154"/>
      <c r="E566" s="155"/>
      <c r="F566" s="156"/>
      <c r="G566" s="149"/>
      <c r="H566" s="227"/>
      <c r="I566" s="161"/>
      <c r="J566" s="161"/>
      <c r="K566" s="161"/>
      <c r="L566" s="161"/>
      <c r="M566" s="69" t="s">
        <v>9</v>
      </c>
      <c r="N566" s="64">
        <v>4920</v>
      </c>
      <c r="O566" s="232"/>
      <c r="P566" s="291"/>
      <c r="Q566" s="291"/>
      <c r="R566" s="291"/>
    </row>
    <row r="567" spans="1:18" s="14" customFormat="1" ht="21.15" customHeight="1" x14ac:dyDescent="0.2">
      <c r="A567" s="273"/>
      <c r="B567" s="149"/>
      <c r="C567" s="149"/>
      <c r="D567" s="154"/>
      <c r="E567" s="155"/>
      <c r="F567" s="156"/>
      <c r="G567" s="149"/>
      <c r="H567" s="220">
        <v>2021</v>
      </c>
      <c r="I567" s="161"/>
      <c r="J567" s="161"/>
      <c r="K567" s="161"/>
      <c r="L567" s="161"/>
      <c r="M567" s="69" t="s">
        <v>10</v>
      </c>
      <c r="N567" s="64">
        <v>0</v>
      </c>
      <c r="O567" s="232"/>
      <c r="P567" s="291"/>
      <c r="Q567" s="291"/>
      <c r="R567" s="291"/>
    </row>
    <row r="568" spans="1:18" s="14" customFormat="1" ht="21.15" customHeight="1" x14ac:dyDescent="0.2">
      <c r="A568" s="273"/>
      <c r="B568" s="149"/>
      <c r="C568" s="149"/>
      <c r="D568" s="154"/>
      <c r="E568" s="155"/>
      <c r="F568" s="156"/>
      <c r="G568" s="149"/>
      <c r="H568" s="221"/>
      <c r="I568" s="161"/>
      <c r="J568" s="161"/>
      <c r="K568" s="161"/>
      <c r="L568" s="161"/>
      <c r="M568" s="69" t="s">
        <v>57</v>
      </c>
      <c r="N568" s="64">
        <v>0</v>
      </c>
      <c r="O568" s="232"/>
      <c r="P568" s="291"/>
      <c r="Q568" s="291"/>
      <c r="R568" s="291"/>
    </row>
    <row r="569" spans="1:18" s="14" customFormat="1" ht="21.15" customHeight="1" x14ac:dyDescent="0.2">
      <c r="A569" s="274"/>
      <c r="B569" s="150"/>
      <c r="C569" s="150"/>
      <c r="D569" s="157"/>
      <c r="E569" s="158"/>
      <c r="F569" s="159"/>
      <c r="G569" s="150"/>
      <c r="H569" s="222"/>
      <c r="I569" s="162"/>
      <c r="J569" s="162"/>
      <c r="K569" s="162"/>
      <c r="L569" s="162"/>
      <c r="M569" s="69" t="s">
        <v>12</v>
      </c>
      <c r="N569" s="64">
        <v>0</v>
      </c>
      <c r="O569" s="233"/>
      <c r="P569" s="292"/>
      <c r="Q569" s="292"/>
      <c r="R569" s="292"/>
    </row>
    <row r="570" spans="1:18" s="14" customFormat="1" ht="21.15" customHeight="1" x14ac:dyDescent="0.2">
      <c r="A570" s="168" t="s">
        <v>137</v>
      </c>
      <c r="B570" s="169"/>
      <c r="C570" s="169"/>
      <c r="D570" s="169"/>
      <c r="E570" s="169"/>
      <c r="F570" s="169"/>
      <c r="G570" s="169"/>
      <c r="H570" s="170"/>
      <c r="I570" s="177">
        <f>SUM(I575:I579)</f>
        <v>82500</v>
      </c>
      <c r="J570" s="177">
        <f>SUM(J575:J579)</f>
        <v>0</v>
      </c>
      <c r="K570" s="145">
        <f>SUM(K575:K579)</f>
        <v>0</v>
      </c>
      <c r="L570" s="145">
        <f>SUM(L575)</f>
        <v>0</v>
      </c>
      <c r="M570" s="23" t="s">
        <v>8</v>
      </c>
      <c r="N570" s="50">
        <f>SUM(N571:N574)</f>
        <v>64611</v>
      </c>
      <c r="O570" s="145">
        <f>SUM(O575:O579)</f>
        <v>64611</v>
      </c>
      <c r="P570" s="145">
        <f>SUM(P575:P579)</f>
        <v>0</v>
      </c>
      <c r="Q570" s="145"/>
      <c r="R570" s="145"/>
    </row>
    <row r="571" spans="1:18" s="14" customFormat="1" ht="21.15" customHeight="1" x14ac:dyDescent="0.2">
      <c r="A571" s="171"/>
      <c r="B571" s="172"/>
      <c r="C571" s="172"/>
      <c r="D571" s="172"/>
      <c r="E571" s="172"/>
      <c r="F571" s="172"/>
      <c r="G571" s="172"/>
      <c r="H571" s="173"/>
      <c r="I571" s="177"/>
      <c r="J571" s="177"/>
      <c r="K571" s="146"/>
      <c r="L571" s="146"/>
      <c r="M571" s="74" t="s">
        <v>9</v>
      </c>
      <c r="N571" s="73">
        <f>SUM(N576)</f>
        <v>64611</v>
      </c>
      <c r="O571" s="146"/>
      <c r="P571" s="146"/>
      <c r="Q571" s="291"/>
      <c r="R571" s="291"/>
    </row>
    <row r="572" spans="1:18" s="14" customFormat="1" ht="21.15" customHeight="1" x14ac:dyDescent="0.2">
      <c r="A572" s="171"/>
      <c r="B572" s="172"/>
      <c r="C572" s="172"/>
      <c r="D572" s="172"/>
      <c r="E572" s="172"/>
      <c r="F572" s="172"/>
      <c r="G572" s="172"/>
      <c r="H572" s="173"/>
      <c r="I572" s="177"/>
      <c r="J572" s="177"/>
      <c r="K572" s="146"/>
      <c r="L572" s="146"/>
      <c r="M572" s="74" t="s">
        <v>10</v>
      </c>
      <c r="N572" s="73">
        <f>SUM(N577)</f>
        <v>0</v>
      </c>
      <c r="O572" s="146"/>
      <c r="P572" s="146"/>
      <c r="Q572" s="291"/>
      <c r="R572" s="291"/>
    </row>
    <row r="573" spans="1:18" s="14" customFormat="1" ht="21.15" customHeight="1" x14ac:dyDescent="0.2">
      <c r="A573" s="171"/>
      <c r="B573" s="172"/>
      <c r="C573" s="172"/>
      <c r="D573" s="172"/>
      <c r="E573" s="172"/>
      <c r="F573" s="172"/>
      <c r="G573" s="172"/>
      <c r="H573" s="173"/>
      <c r="I573" s="177"/>
      <c r="J573" s="177"/>
      <c r="K573" s="146"/>
      <c r="L573" s="146"/>
      <c r="M573" s="74" t="s">
        <v>58</v>
      </c>
      <c r="N573" s="73">
        <f>SUM(N578)</f>
        <v>0</v>
      </c>
      <c r="O573" s="146"/>
      <c r="P573" s="146"/>
      <c r="Q573" s="291"/>
      <c r="R573" s="291"/>
    </row>
    <row r="574" spans="1:18" s="14" customFormat="1" ht="21.15" customHeight="1" x14ac:dyDescent="0.2">
      <c r="A574" s="174"/>
      <c r="B574" s="175"/>
      <c r="C574" s="175"/>
      <c r="D574" s="175"/>
      <c r="E574" s="175"/>
      <c r="F574" s="175"/>
      <c r="G574" s="175"/>
      <c r="H574" s="176"/>
      <c r="I574" s="177"/>
      <c r="J574" s="177"/>
      <c r="K574" s="147"/>
      <c r="L574" s="147"/>
      <c r="M574" s="25" t="s">
        <v>12</v>
      </c>
      <c r="N574" s="73">
        <f>SUM(N579)</f>
        <v>0</v>
      </c>
      <c r="O574" s="146"/>
      <c r="P574" s="146"/>
      <c r="Q574" s="292"/>
      <c r="R574" s="292"/>
    </row>
    <row r="575" spans="1:18" s="14" customFormat="1" ht="21.15" customHeight="1" x14ac:dyDescent="0.2">
      <c r="A575" s="178" t="s">
        <v>199</v>
      </c>
      <c r="B575" s="181">
        <v>85220</v>
      </c>
      <c r="C575" s="181">
        <v>6050</v>
      </c>
      <c r="D575" s="184" t="s">
        <v>140</v>
      </c>
      <c r="E575" s="185"/>
      <c r="F575" s="186"/>
      <c r="G575" s="181" t="s">
        <v>139</v>
      </c>
      <c r="H575" s="194">
        <v>2021</v>
      </c>
      <c r="I575" s="164">
        <v>82500</v>
      </c>
      <c r="J575" s="164">
        <v>0</v>
      </c>
      <c r="K575" s="164">
        <v>0</v>
      </c>
      <c r="L575" s="164">
        <v>0</v>
      </c>
      <c r="M575" s="26" t="s">
        <v>8</v>
      </c>
      <c r="N575" s="50">
        <f>SUM(N576:N579)</f>
        <v>64611</v>
      </c>
      <c r="O575" s="266">
        <v>64611</v>
      </c>
      <c r="P575" s="266"/>
      <c r="Q575" s="266"/>
      <c r="R575" s="266"/>
    </row>
    <row r="576" spans="1:18" s="14" customFormat="1" ht="21.15" customHeight="1" x14ac:dyDescent="0.2">
      <c r="A576" s="179"/>
      <c r="B576" s="182"/>
      <c r="C576" s="182"/>
      <c r="D576" s="187"/>
      <c r="E576" s="188"/>
      <c r="F576" s="189"/>
      <c r="G576" s="182"/>
      <c r="H576" s="195"/>
      <c r="I576" s="165"/>
      <c r="J576" s="165"/>
      <c r="K576" s="165"/>
      <c r="L576" s="165"/>
      <c r="M576" s="26" t="s">
        <v>9</v>
      </c>
      <c r="N576" s="46">
        <v>64611</v>
      </c>
      <c r="O576" s="267"/>
      <c r="P576" s="291"/>
      <c r="Q576" s="291"/>
      <c r="R576" s="291"/>
    </row>
    <row r="577" spans="1:18" s="14" customFormat="1" ht="21.15" customHeight="1" x14ac:dyDescent="0.2">
      <c r="A577" s="179"/>
      <c r="B577" s="182"/>
      <c r="C577" s="182"/>
      <c r="D577" s="187"/>
      <c r="E577" s="188"/>
      <c r="F577" s="189"/>
      <c r="G577" s="182"/>
      <c r="H577" s="223">
        <v>2022</v>
      </c>
      <c r="I577" s="165"/>
      <c r="J577" s="165"/>
      <c r="K577" s="165"/>
      <c r="L577" s="165"/>
      <c r="M577" s="26" t="s">
        <v>10</v>
      </c>
      <c r="N577" s="46">
        <v>0</v>
      </c>
      <c r="O577" s="267"/>
      <c r="P577" s="291"/>
      <c r="Q577" s="291"/>
      <c r="R577" s="291"/>
    </row>
    <row r="578" spans="1:18" s="14" customFormat="1" ht="21.15" customHeight="1" x14ac:dyDescent="0.2">
      <c r="A578" s="179"/>
      <c r="B578" s="182"/>
      <c r="C578" s="182"/>
      <c r="D578" s="187"/>
      <c r="E578" s="188"/>
      <c r="F578" s="189"/>
      <c r="G578" s="182"/>
      <c r="H578" s="224"/>
      <c r="I578" s="165"/>
      <c r="J578" s="165"/>
      <c r="K578" s="165"/>
      <c r="L578" s="165"/>
      <c r="M578" s="26" t="s">
        <v>57</v>
      </c>
      <c r="N578" s="46">
        <v>0</v>
      </c>
      <c r="O578" s="267"/>
      <c r="P578" s="291"/>
      <c r="Q578" s="291"/>
      <c r="R578" s="291"/>
    </row>
    <row r="579" spans="1:18" s="14" customFormat="1" ht="21.15" customHeight="1" x14ac:dyDescent="0.2">
      <c r="A579" s="180"/>
      <c r="B579" s="183"/>
      <c r="C579" s="183"/>
      <c r="D579" s="190"/>
      <c r="E579" s="191"/>
      <c r="F579" s="192"/>
      <c r="G579" s="183"/>
      <c r="H579" s="225"/>
      <c r="I579" s="166"/>
      <c r="J579" s="166"/>
      <c r="K579" s="166"/>
      <c r="L579" s="166"/>
      <c r="M579" s="26" t="s">
        <v>12</v>
      </c>
      <c r="N579" s="46">
        <v>0</v>
      </c>
      <c r="O579" s="268"/>
      <c r="P579" s="292"/>
      <c r="Q579" s="292"/>
      <c r="R579" s="292"/>
    </row>
    <row r="580" spans="1:18" s="14" customFormat="1" ht="21.15" customHeight="1" x14ac:dyDescent="0.2">
      <c r="A580" s="168" t="s">
        <v>65</v>
      </c>
      <c r="B580" s="169"/>
      <c r="C580" s="169"/>
      <c r="D580" s="169"/>
      <c r="E580" s="169"/>
      <c r="F580" s="169"/>
      <c r="G580" s="169"/>
      <c r="H580" s="170"/>
      <c r="I580" s="177">
        <f>SUM(I585:I589)</f>
        <v>2168000</v>
      </c>
      <c r="J580" s="177">
        <f>SUM(J585:J589)</f>
        <v>0</v>
      </c>
      <c r="K580" s="145">
        <f>SUM(K585:K589)</f>
        <v>0</v>
      </c>
      <c r="L580" s="145">
        <f>SUM(L585)</f>
        <v>0</v>
      </c>
      <c r="M580" s="27" t="s">
        <v>8</v>
      </c>
      <c r="N580" s="83">
        <f>SUM(N581:N584)</f>
        <v>2168000</v>
      </c>
      <c r="O580" s="145">
        <f>SUM(O585:O589)</f>
        <v>2168000</v>
      </c>
      <c r="P580" s="145">
        <f>SUM(P585:P589)</f>
        <v>0</v>
      </c>
      <c r="Q580" s="145"/>
      <c r="R580" s="145"/>
    </row>
    <row r="581" spans="1:18" s="14" customFormat="1" ht="21.15" customHeight="1" x14ac:dyDescent="0.2">
      <c r="A581" s="171"/>
      <c r="B581" s="172"/>
      <c r="C581" s="172"/>
      <c r="D581" s="172"/>
      <c r="E581" s="172"/>
      <c r="F581" s="172"/>
      <c r="G581" s="172"/>
      <c r="H581" s="173"/>
      <c r="I581" s="177"/>
      <c r="J581" s="177"/>
      <c r="K581" s="146"/>
      <c r="L581" s="146"/>
      <c r="M581" s="84" t="s">
        <v>9</v>
      </c>
      <c r="N581" s="85">
        <f>SUM(N586)</f>
        <v>518000</v>
      </c>
      <c r="O581" s="146"/>
      <c r="P581" s="146"/>
      <c r="Q581" s="291"/>
      <c r="R581" s="291"/>
    </row>
    <row r="582" spans="1:18" s="14" customFormat="1" ht="21.15" customHeight="1" x14ac:dyDescent="0.2">
      <c r="A582" s="171"/>
      <c r="B582" s="172"/>
      <c r="C582" s="172"/>
      <c r="D582" s="172"/>
      <c r="E582" s="172"/>
      <c r="F582" s="172"/>
      <c r="G582" s="172"/>
      <c r="H582" s="173"/>
      <c r="I582" s="177"/>
      <c r="J582" s="177"/>
      <c r="K582" s="146"/>
      <c r="L582" s="146"/>
      <c r="M582" s="84" t="s">
        <v>10</v>
      </c>
      <c r="N582" s="85">
        <f>SUM(N587)</f>
        <v>0</v>
      </c>
      <c r="O582" s="146"/>
      <c r="P582" s="146"/>
      <c r="Q582" s="291"/>
      <c r="R582" s="291"/>
    </row>
    <row r="583" spans="1:18" s="14" customFormat="1" ht="21.15" customHeight="1" x14ac:dyDescent="0.2">
      <c r="A583" s="171"/>
      <c r="B583" s="172"/>
      <c r="C583" s="172"/>
      <c r="D583" s="172"/>
      <c r="E583" s="172"/>
      <c r="F583" s="172"/>
      <c r="G583" s="172"/>
      <c r="H583" s="173"/>
      <c r="I583" s="177"/>
      <c r="J583" s="177"/>
      <c r="K583" s="146"/>
      <c r="L583" s="146"/>
      <c r="M583" s="84" t="s">
        <v>58</v>
      </c>
      <c r="N583" s="85">
        <f>SUM(N588)</f>
        <v>1500000</v>
      </c>
      <c r="O583" s="146"/>
      <c r="P583" s="146"/>
      <c r="Q583" s="291"/>
      <c r="R583" s="291"/>
    </row>
    <row r="584" spans="1:18" s="14" customFormat="1" ht="21.15" customHeight="1" x14ac:dyDescent="0.2">
      <c r="A584" s="174"/>
      <c r="B584" s="175"/>
      <c r="C584" s="175"/>
      <c r="D584" s="175"/>
      <c r="E584" s="175"/>
      <c r="F584" s="175"/>
      <c r="G584" s="175"/>
      <c r="H584" s="176"/>
      <c r="I584" s="177"/>
      <c r="J584" s="177"/>
      <c r="K584" s="147"/>
      <c r="L584" s="147"/>
      <c r="M584" s="84" t="s">
        <v>12</v>
      </c>
      <c r="N584" s="85">
        <f>SUM(N589)</f>
        <v>150000</v>
      </c>
      <c r="O584" s="147"/>
      <c r="P584" s="147"/>
      <c r="Q584" s="292"/>
      <c r="R584" s="292"/>
    </row>
    <row r="585" spans="1:18" s="14" customFormat="1" ht="21.15" customHeight="1" x14ac:dyDescent="0.2">
      <c r="A585" s="272">
        <v>66</v>
      </c>
      <c r="B585" s="148">
        <v>85410</v>
      </c>
      <c r="C585" s="148">
        <v>6050</v>
      </c>
      <c r="D585" s="151" t="s">
        <v>66</v>
      </c>
      <c r="E585" s="152"/>
      <c r="F585" s="153"/>
      <c r="G585" s="148" t="s">
        <v>67</v>
      </c>
      <c r="H585" s="226">
        <v>2020</v>
      </c>
      <c r="I585" s="160">
        <v>2168000</v>
      </c>
      <c r="J585" s="160">
        <v>0</v>
      </c>
      <c r="K585" s="160">
        <v>0</v>
      </c>
      <c r="L585" s="160">
        <v>0</v>
      </c>
      <c r="M585" s="69" t="s">
        <v>8</v>
      </c>
      <c r="N585" s="77">
        <f>SUM(N586:N589)</f>
        <v>2168000</v>
      </c>
      <c r="O585" s="231">
        <v>2168000</v>
      </c>
      <c r="P585" s="231"/>
      <c r="Q585" s="231"/>
      <c r="R585" s="231"/>
    </row>
    <row r="586" spans="1:18" s="14" customFormat="1" ht="21.15" customHeight="1" x14ac:dyDescent="0.2">
      <c r="A586" s="273"/>
      <c r="B586" s="149"/>
      <c r="C586" s="149"/>
      <c r="D586" s="154"/>
      <c r="E586" s="155"/>
      <c r="F586" s="156"/>
      <c r="G586" s="149"/>
      <c r="H586" s="227"/>
      <c r="I586" s="161"/>
      <c r="J586" s="161"/>
      <c r="K586" s="161"/>
      <c r="L586" s="161"/>
      <c r="M586" s="69" t="s">
        <v>9</v>
      </c>
      <c r="N586" s="64">
        <v>518000</v>
      </c>
      <c r="O586" s="232"/>
      <c r="P586" s="291"/>
      <c r="Q586" s="291"/>
      <c r="R586" s="291"/>
    </row>
    <row r="587" spans="1:18" s="14" customFormat="1" ht="21.15" customHeight="1" x14ac:dyDescent="0.2">
      <c r="A587" s="273"/>
      <c r="B587" s="149"/>
      <c r="C587" s="149"/>
      <c r="D587" s="154"/>
      <c r="E587" s="155"/>
      <c r="F587" s="156"/>
      <c r="G587" s="149"/>
      <c r="H587" s="220">
        <v>2022</v>
      </c>
      <c r="I587" s="161"/>
      <c r="J587" s="161"/>
      <c r="K587" s="161"/>
      <c r="L587" s="161"/>
      <c r="M587" s="69" t="s">
        <v>10</v>
      </c>
      <c r="N587" s="64">
        <v>0</v>
      </c>
      <c r="O587" s="232"/>
      <c r="P587" s="291"/>
      <c r="Q587" s="291"/>
      <c r="R587" s="291"/>
    </row>
    <row r="588" spans="1:18" s="14" customFormat="1" ht="21.15" customHeight="1" x14ac:dyDescent="0.2">
      <c r="A588" s="273"/>
      <c r="B588" s="149"/>
      <c r="C588" s="149"/>
      <c r="D588" s="154"/>
      <c r="E588" s="155"/>
      <c r="F588" s="156"/>
      <c r="G588" s="149"/>
      <c r="H588" s="221"/>
      <c r="I588" s="161"/>
      <c r="J588" s="161"/>
      <c r="K588" s="161"/>
      <c r="L588" s="161"/>
      <c r="M588" s="69" t="s">
        <v>57</v>
      </c>
      <c r="N588" s="64">
        <v>1500000</v>
      </c>
      <c r="O588" s="232"/>
      <c r="P588" s="291"/>
      <c r="Q588" s="291"/>
      <c r="R588" s="291"/>
    </row>
    <row r="589" spans="1:18" s="14" customFormat="1" ht="21.15" customHeight="1" x14ac:dyDescent="0.2">
      <c r="A589" s="274"/>
      <c r="B589" s="150"/>
      <c r="C589" s="150"/>
      <c r="D589" s="157"/>
      <c r="E589" s="158"/>
      <c r="F589" s="159"/>
      <c r="G589" s="150"/>
      <c r="H589" s="222"/>
      <c r="I589" s="162"/>
      <c r="J589" s="162"/>
      <c r="K589" s="162"/>
      <c r="L589" s="162"/>
      <c r="M589" s="69" t="s">
        <v>12</v>
      </c>
      <c r="N589" s="64">
        <v>150000</v>
      </c>
      <c r="O589" s="233"/>
      <c r="P589" s="292"/>
      <c r="Q589" s="292"/>
      <c r="R589" s="292"/>
    </row>
    <row r="590" spans="1:18" s="14" customFormat="1" ht="21.15" customHeight="1" x14ac:dyDescent="0.2">
      <c r="A590" s="168" t="s">
        <v>38</v>
      </c>
      <c r="B590" s="169"/>
      <c r="C590" s="169"/>
      <c r="D590" s="169"/>
      <c r="E590" s="169"/>
      <c r="F590" s="169"/>
      <c r="G590" s="169"/>
      <c r="H590" s="170"/>
      <c r="I590" s="177">
        <f>SUM(I595:I609)</f>
        <v>942211</v>
      </c>
      <c r="J590" s="177">
        <f>SUM(J595:J609)</f>
        <v>0</v>
      </c>
      <c r="K590" s="177">
        <f>SUM(K595:K609)</f>
        <v>0</v>
      </c>
      <c r="L590" s="145">
        <f>SUM(L595:L609)</f>
        <v>0</v>
      </c>
      <c r="M590" s="27" t="s">
        <v>8</v>
      </c>
      <c r="N590" s="53">
        <f>SUM(N591:N594)</f>
        <v>400965</v>
      </c>
      <c r="O590" s="145">
        <f>SUM(O595:O609)</f>
        <v>400965</v>
      </c>
      <c r="P590" s="145">
        <f>SUM(P595:P609)</f>
        <v>0</v>
      </c>
      <c r="Q590" s="145"/>
      <c r="R590" s="145"/>
    </row>
    <row r="591" spans="1:18" s="14" customFormat="1" ht="21.15" customHeight="1" x14ac:dyDescent="0.2">
      <c r="A591" s="171"/>
      <c r="B591" s="172"/>
      <c r="C591" s="172"/>
      <c r="D591" s="172"/>
      <c r="E591" s="172"/>
      <c r="F591" s="172"/>
      <c r="G591" s="172"/>
      <c r="H591" s="173"/>
      <c r="I591" s="177"/>
      <c r="J591" s="177"/>
      <c r="K591" s="177"/>
      <c r="L591" s="146"/>
      <c r="M591" s="54" t="s">
        <v>9</v>
      </c>
      <c r="N591" s="53">
        <f>SUM(N601,N596,N606)</f>
        <v>400965</v>
      </c>
      <c r="O591" s="146"/>
      <c r="P591" s="146"/>
      <c r="Q591" s="291"/>
      <c r="R591" s="291"/>
    </row>
    <row r="592" spans="1:18" s="14" customFormat="1" ht="21.15" customHeight="1" x14ac:dyDescent="0.2">
      <c r="A592" s="171"/>
      <c r="B592" s="172"/>
      <c r="C592" s="172"/>
      <c r="D592" s="172"/>
      <c r="E592" s="172"/>
      <c r="F592" s="172"/>
      <c r="G592" s="172"/>
      <c r="H592" s="173"/>
      <c r="I592" s="177"/>
      <c r="J592" s="177"/>
      <c r="K592" s="177"/>
      <c r="L592" s="146"/>
      <c r="M592" s="54" t="s">
        <v>10</v>
      </c>
      <c r="N592" s="53">
        <f>SUM(N602,N597,N607)</f>
        <v>0</v>
      </c>
      <c r="O592" s="146"/>
      <c r="P592" s="146"/>
      <c r="Q592" s="291"/>
      <c r="R592" s="291"/>
    </row>
    <row r="593" spans="1:18" s="14" customFormat="1" ht="21.15" customHeight="1" x14ac:dyDescent="0.2">
      <c r="A593" s="171"/>
      <c r="B593" s="172"/>
      <c r="C593" s="172"/>
      <c r="D593" s="172"/>
      <c r="E593" s="172"/>
      <c r="F593" s="172"/>
      <c r="G593" s="172"/>
      <c r="H593" s="173"/>
      <c r="I593" s="177"/>
      <c r="J593" s="177"/>
      <c r="K593" s="177"/>
      <c r="L593" s="146"/>
      <c r="M593" s="54" t="s">
        <v>11</v>
      </c>
      <c r="N593" s="53">
        <f>SUM(N603,N598,N608)</f>
        <v>0</v>
      </c>
      <c r="O593" s="146"/>
      <c r="P593" s="146"/>
      <c r="Q593" s="291"/>
      <c r="R593" s="291"/>
    </row>
    <row r="594" spans="1:18" s="14" customFormat="1" ht="21.15" customHeight="1" x14ac:dyDescent="0.2">
      <c r="A594" s="174"/>
      <c r="B594" s="175"/>
      <c r="C594" s="175"/>
      <c r="D594" s="175"/>
      <c r="E594" s="175"/>
      <c r="F594" s="175"/>
      <c r="G594" s="175"/>
      <c r="H594" s="176"/>
      <c r="I594" s="177"/>
      <c r="J594" s="177"/>
      <c r="K594" s="177"/>
      <c r="L594" s="147"/>
      <c r="M594" s="54" t="s">
        <v>12</v>
      </c>
      <c r="N594" s="53">
        <f>SUM(N604,N599,N609)</f>
        <v>0</v>
      </c>
      <c r="O594" s="147"/>
      <c r="P594" s="147"/>
      <c r="Q594" s="292"/>
      <c r="R594" s="292"/>
    </row>
    <row r="595" spans="1:18" s="14" customFormat="1" ht="21.15" customHeight="1" x14ac:dyDescent="0.2">
      <c r="A595" s="178">
        <v>67</v>
      </c>
      <c r="B595" s="181">
        <v>85510</v>
      </c>
      <c r="C595" s="181">
        <v>6060</v>
      </c>
      <c r="D595" s="184" t="s">
        <v>40</v>
      </c>
      <c r="E595" s="185"/>
      <c r="F595" s="186"/>
      <c r="G595" s="193" t="s">
        <v>39</v>
      </c>
      <c r="H595" s="194">
        <v>2021</v>
      </c>
      <c r="I595" s="164">
        <v>0</v>
      </c>
      <c r="J595" s="164">
        <v>0</v>
      </c>
      <c r="K595" s="164">
        <v>0</v>
      </c>
      <c r="L595" s="164">
        <v>0</v>
      </c>
      <c r="M595" s="26" t="s">
        <v>8</v>
      </c>
      <c r="N595" s="80">
        <v>0</v>
      </c>
      <c r="O595" s="266">
        <v>0</v>
      </c>
      <c r="P595" s="266"/>
      <c r="Q595" s="266"/>
      <c r="R595" s="266"/>
    </row>
    <row r="596" spans="1:18" s="14" customFormat="1" ht="21.15" customHeight="1" x14ac:dyDescent="0.2">
      <c r="A596" s="179"/>
      <c r="B596" s="182"/>
      <c r="C596" s="182"/>
      <c r="D596" s="187"/>
      <c r="E596" s="188"/>
      <c r="F596" s="189"/>
      <c r="G596" s="193"/>
      <c r="H596" s="195"/>
      <c r="I596" s="165"/>
      <c r="J596" s="165"/>
      <c r="K596" s="165"/>
      <c r="L596" s="165"/>
      <c r="M596" s="26" t="s">
        <v>9</v>
      </c>
      <c r="N596" s="46">
        <v>0</v>
      </c>
      <c r="O596" s="267"/>
      <c r="P596" s="291"/>
      <c r="Q596" s="291"/>
      <c r="R596" s="291"/>
    </row>
    <row r="597" spans="1:18" s="15" customFormat="1" ht="21.15" customHeight="1" x14ac:dyDescent="0.2">
      <c r="A597" s="179"/>
      <c r="B597" s="182"/>
      <c r="C597" s="182"/>
      <c r="D597" s="187"/>
      <c r="E597" s="188"/>
      <c r="F597" s="189"/>
      <c r="G597" s="193"/>
      <c r="H597" s="223">
        <v>2021</v>
      </c>
      <c r="I597" s="165"/>
      <c r="J597" s="165"/>
      <c r="K597" s="165"/>
      <c r="L597" s="165"/>
      <c r="M597" s="26" t="s">
        <v>10</v>
      </c>
      <c r="N597" s="46">
        <v>0</v>
      </c>
      <c r="O597" s="267"/>
      <c r="P597" s="291"/>
      <c r="Q597" s="291"/>
      <c r="R597" s="291"/>
    </row>
    <row r="598" spans="1:18" ht="21.15" customHeight="1" x14ac:dyDescent="0.25">
      <c r="A598" s="179"/>
      <c r="B598" s="182"/>
      <c r="C598" s="182"/>
      <c r="D598" s="187"/>
      <c r="E598" s="188"/>
      <c r="F598" s="189"/>
      <c r="G598" s="193"/>
      <c r="H598" s="224"/>
      <c r="I598" s="165"/>
      <c r="J598" s="165"/>
      <c r="K598" s="165"/>
      <c r="L598" s="165"/>
      <c r="M598" s="26" t="s">
        <v>11</v>
      </c>
      <c r="N598" s="46">
        <v>0</v>
      </c>
      <c r="O598" s="267"/>
      <c r="P598" s="291"/>
      <c r="Q598" s="291"/>
      <c r="R598" s="291"/>
    </row>
    <row r="599" spans="1:18" ht="21.15" customHeight="1" x14ac:dyDescent="0.25">
      <c r="A599" s="180"/>
      <c r="B599" s="183"/>
      <c r="C599" s="183"/>
      <c r="D599" s="190"/>
      <c r="E599" s="191"/>
      <c r="F599" s="192"/>
      <c r="G599" s="193"/>
      <c r="H599" s="225"/>
      <c r="I599" s="166"/>
      <c r="J599" s="166"/>
      <c r="K599" s="166"/>
      <c r="L599" s="166"/>
      <c r="M599" s="26" t="s">
        <v>12</v>
      </c>
      <c r="N599" s="46">
        <v>0</v>
      </c>
      <c r="O599" s="268"/>
      <c r="P599" s="292"/>
      <c r="Q599" s="292"/>
      <c r="R599" s="292"/>
    </row>
    <row r="600" spans="1:18" ht="21.15" customHeight="1" x14ac:dyDescent="0.25">
      <c r="A600" s="178" t="s">
        <v>149</v>
      </c>
      <c r="B600" s="181">
        <v>85510</v>
      </c>
      <c r="C600" s="181">
        <v>6060</v>
      </c>
      <c r="D600" s="184" t="s">
        <v>150</v>
      </c>
      <c r="E600" s="185"/>
      <c r="F600" s="186"/>
      <c r="G600" s="193" t="s">
        <v>151</v>
      </c>
      <c r="H600" s="194">
        <v>2021</v>
      </c>
      <c r="I600" s="164">
        <v>11199</v>
      </c>
      <c r="J600" s="164">
        <v>0</v>
      </c>
      <c r="K600" s="164">
        <v>0</v>
      </c>
      <c r="L600" s="164">
        <v>0</v>
      </c>
      <c r="M600" s="26" t="s">
        <v>8</v>
      </c>
      <c r="N600" s="80">
        <f>SUM(N601:N604)</f>
        <v>11199</v>
      </c>
      <c r="O600" s="266">
        <v>11199</v>
      </c>
      <c r="P600" s="266"/>
      <c r="Q600" s="266"/>
      <c r="R600" s="266"/>
    </row>
    <row r="601" spans="1:18" ht="21.15" customHeight="1" x14ac:dyDescent="0.25">
      <c r="A601" s="179"/>
      <c r="B601" s="182"/>
      <c r="C601" s="182"/>
      <c r="D601" s="187"/>
      <c r="E601" s="188"/>
      <c r="F601" s="189"/>
      <c r="G601" s="193"/>
      <c r="H601" s="195"/>
      <c r="I601" s="165"/>
      <c r="J601" s="165"/>
      <c r="K601" s="165"/>
      <c r="L601" s="165"/>
      <c r="M601" s="26" t="s">
        <v>9</v>
      </c>
      <c r="N601" s="46">
        <v>11199</v>
      </c>
      <c r="O601" s="267"/>
      <c r="P601" s="291"/>
      <c r="Q601" s="291"/>
      <c r="R601" s="291"/>
    </row>
    <row r="602" spans="1:18" ht="21.15" customHeight="1" x14ac:dyDescent="0.25">
      <c r="A602" s="179"/>
      <c r="B602" s="182"/>
      <c r="C602" s="182"/>
      <c r="D602" s="187"/>
      <c r="E602" s="188"/>
      <c r="F602" s="189"/>
      <c r="G602" s="193"/>
      <c r="H602" s="223">
        <v>2021</v>
      </c>
      <c r="I602" s="165"/>
      <c r="J602" s="165"/>
      <c r="K602" s="165"/>
      <c r="L602" s="165"/>
      <c r="M602" s="26" t="s">
        <v>10</v>
      </c>
      <c r="N602" s="46">
        <v>0</v>
      </c>
      <c r="O602" s="267"/>
      <c r="P602" s="291"/>
      <c r="Q602" s="291"/>
      <c r="R602" s="291"/>
    </row>
    <row r="603" spans="1:18" ht="21.15" customHeight="1" x14ac:dyDescent="0.25">
      <c r="A603" s="179"/>
      <c r="B603" s="182"/>
      <c r="C603" s="182"/>
      <c r="D603" s="187"/>
      <c r="E603" s="188"/>
      <c r="F603" s="189"/>
      <c r="G603" s="193"/>
      <c r="H603" s="224"/>
      <c r="I603" s="165"/>
      <c r="J603" s="165"/>
      <c r="K603" s="165"/>
      <c r="L603" s="165"/>
      <c r="M603" s="26" t="s">
        <v>11</v>
      </c>
      <c r="N603" s="46">
        <v>0</v>
      </c>
      <c r="O603" s="267"/>
      <c r="P603" s="291"/>
      <c r="Q603" s="291"/>
      <c r="R603" s="291"/>
    </row>
    <row r="604" spans="1:18" ht="21.15" customHeight="1" x14ac:dyDescent="0.25">
      <c r="A604" s="180"/>
      <c r="B604" s="183"/>
      <c r="C604" s="183"/>
      <c r="D604" s="190"/>
      <c r="E604" s="191"/>
      <c r="F604" s="192"/>
      <c r="G604" s="193"/>
      <c r="H604" s="225"/>
      <c r="I604" s="166"/>
      <c r="J604" s="166"/>
      <c r="K604" s="166"/>
      <c r="L604" s="166"/>
      <c r="M604" s="26" t="s">
        <v>12</v>
      </c>
      <c r="N604" s="46">
        <v>0</v>
      </c>
      <c r="O604" s="268"/>
      <c r="P604" s="292"/>
      <c r="Q604" s="292"/>
      <c r="R604" s="292"/>
    </row>
    <row r="605" spans="1:18" ht="21.15" customHeight="1" x14ac:dyDescent="0.25">
      <c r="A605" s="178" t="s">
        <v>152</v>
      </c>
      <c r="B605" s="181">
        <v>85510</v>
      </c>
      <c r="C605" s="181">
        <v>6050</v>
      </c>
      <c r="D605" s="184" t="s">
        <v>153</v>
      </c>
      <c r="E605" s="185"/>
      <c r="F605" s="186"/>
      <c r="G605" s="193" t="s">
        <v>39</v>
      </c>
      <c r="H605" s="194">
        <v>2021</v>
      </c>
      <c r="I605" s="164">
        <v>931012</v>
      </c>
      <c r="J605" s="164">
        <v>0</v>
      </c>
      <c r="K605" s="164">
        <v>0</v>
      </c>
      <c r="L605" s="164">
        <v>0</v>
      </c>
      <c r="M605" s="26" t="s">
        <v>8</v>
      </c>
      <c r="N605" s="50">
        <f>SUM(N606:N609)</f>
        <v>389766</v>
      </c>
      <c r="O605" s="266">
        <v>389766</v>
      </c>
      <c r="P605" s="266"/>
      <c r="Q605" s="266"/>
      <c r="R605" s="266"/>
    </row>
    <row r="606" spans="1:18" ht="21.15" customHeight="1" x14ac:dyDescent="0.25">
      <c r="A606" s="179"/>
      <c r="B606" s="182"/>
      <c r="C606" s="182"/>
      <c r="D606" s="187"/>
      <c r="E606" s="188"/>
      <c r="F606" s="189"/>
      <c r="G606" s="193"/>
      <c r="H606" s="195"/>
      <c r="I606" s="165"/>
      <c r="J606" s="165"/>
      <c r="K606" s="165"/>
      <c r="L606" s="165"/>
      <c r="M606" s="26" t="s">
        <v>9</v>
      </c>
      <c r="N606" s="46">
        <v>389766</v>
      </c>
      <c r="O606" s="267"/>
      <c r="P606" s="291"/>
      <c r="Q606" s="291"/>
      <c r="R606" s="291"/>
    </row>
    <row r="607" spans="1:18" ht="21.15" customHeight="1" x14ac:dyDescent="0.25">
      <c r="A607" s="179"/>
      <c r="B607" s="182"/>
      <c r="C607" s="182"/>
      <c r="D607" s="187"/>
      <c r="E607" s="188"/>
      <c r="F607" s="189"/>
      <c r="G607" s="193"/>
      <c r="H607" s="223">
        <v>2022</v>
      </c>
      <c r="I607" s="165"/>
      <c r="J607" s="165"/>
      <c r="K607" s="165"/>
      <c r="L607" s="165"/>
      <c r="M607" s="26" t="s">
        <v>10</v>
      </c>
      <c r="N607" s="46">
        <v>0</v>
      </c>
      <c r="O607" s="267"/>
      <c r="P607" s="291"/>
      <c r="Q607" s="291"/>
      <c r="R607" s="291"/>
    </row>
    <row r="608" spans="1:18" ht="21.15" customHeight="1" x14ac:dyDescent="0.25">
      <c r="A608" s="179"/>
      <c r="B608" s="182"/>
      <c r="C608" s="182"/>
      <c r="D608" s="187"/>
      <c r="E608" s="188"/>
      <c r="F608" s="189"/>
      <c r="G608" s="193"/>
      <c r="H608" s="224"/>
      <c r="I608" s="165"/>
      <c r="J608" s="165"/>
      <c r="K608" s="165"/>
      <c r="L608" s="165"/>
      <c r="M608" s="26" t="s">
        <v>11</v>
      </c>
      <c r="N608" s="46">
        <v>0</v>
      </c>
      <c r="O608" s="267"/>
      <c r="P608" s="291"/>
      <c r="Q608" s="291"/>
      <c r="R608" s="291"/>
    </row>
    <row r="609" spans="1:18" ht="21.15" customHeight="1" x14ac:dyDescent="0.25">
      <c r="A609" s="180"/>
      <c r="B609" s="183"/>
      <c r="C609" s="183"/>
      <c r="D609" s="190"/>
      <c r="E609" s="191"/>
      <c r="F609" s="192"/>
      <c r="G609" s="193"/>
      <c r="H609" s="225"/>
      <c r="I609" s="166"/>
      <c r="J609" s="166"/>
      <c r="K609" s="166"/>
      <c r="L609" s="166"/>
      <c r="M609" s="26" t="s">
        <v>12</v>
      </c>
      <c r="N609" s="46">
        <v>0</v>
      </c>
      <c r="O609" s="268"/>
      <c r="P609" s="292"/>
      <c r="Q609" s="292"/>
      <c r="R609" s="292"/>
    </row>
    <row r="610" spans="1:18" ht="21.15" customHeight="1" x14ac:dyDescent="0.25">
      <c r="A610" s="236" t="s">
        <v>48</v>
      </c>
      <c r="B610" s="236"/>
      <c r="C610" s="236"/>
      <c r="D610" s="236"/>
      <c r="E610" s="236"/>
      <c r="F610" s="236"/>
      <c r="G610" s="236"/>
      <c r="H610" s="236"/>
      <c r="I610" s="42">
        <f>SUM(I10,I445,I470,I590,I510,I545,I580,I570,I520,I535,I500)</f>
        <v>92242008.329999998</v>
      </c>
      <c r="J610" s="42">
        <f>SUM(J10,J445,J470,J590,J510,J545,J580,J570,J520,J535,J500)</f>
        <v>3985961.21</v>
      </c>
      <c r="K610" s="55">
        <f>SUM(K10,K445,K470,K590,K510,K545,K580,K570,K520,K535,K500)</f>
        <v>8911365.6799999997</v>
      </c>
      <c r="L610" s="48">
        <f>SUM(L590+L510+L470+L445+L10+L545+L580+L570+L520+L535+L500)</f>
        <v>12024812.83</v>
      </c>
      <c r="M610" s="283" t="s">
        <v>49</v>
      </c>
      <c r="N610" s="284">
        <f>SUM(N10,N445,N470,N590,N510,N545,N580,N570,N520,N535,N500)</f>
        <v>61548017.049999997</v>
      </c>
      <c r="O610" s="284">
        <f>SUM(O10,O445,O470,O590,O510,O545,O580,O570,O520,O535,O500)</f>
        <v>82149195.560000002</v>
      </c>
      <c r="P610" s="284">
        <f>SUM(P10,P445,P470,P590,P510,P545,P580,P570,P520,P535,P500)</f>
        <v>0</v>
      </c>
      <c r="Q610" s="106"/>
      <c r="R610" s="106"/>
    </row>
    <row r="611" spans="1:18" ht="21.15" customHeight="1" x14ac:dyDescent="0.25">
      <c r="A611" s="235"/>
      <c r="B611" s="235"/>
      <c r="C611" s="235"/>
      <c r="D611" s="235"/>
      <c r="E611" s="235"/>
      <c r="F611" s="235"/>
      <c r="G611" s="29"/>
      <c r="H611" s="29"/>
      <c r="I611" s="29"/>
      <c r="J611" s="30"/>
      <c r="K611" s="30"/>
      <c r="L611" s="30"/>
      <c r="M611" s="285"/>
      <c r="N611" s="286"/>
      <c r="O611" s="282"/>
      <c r="P611" s="282"/>
      <c r="Q611" s="93"/>
      <c r="R611" s="93"/>
    </row>
    <row r="612" spans="1:18" ht="21.15" customHeight="1" x14ac:dyDescent="0.25">
      <c r="A612" s="72"/>
      <c r="B612" s="70"/>
      <c r="C612" s="31"/>
      <c r="D612" s="32"/>
      <c r="E612" s="32"/>
      <c r="F612" s="32"/>
      <c r="G612" s="29"/>
      <c r="H612" s="29"/>
      <c r="I612" s="29"/>
      <c r="J612" s="30"/>
      <c r="K612" s="30"/>
      <c r="L612" s="30"/>
      <c r="M612" s="287"/>
      <c r="N612" s="286"/>
      <c r="O612" s="282"/>
      <c r="P612" s="282"/>
      <c r="Q612" s="93"/>
      <c r="R612" s="93"/>
    </row>
    <row r="613" spans="1:18" ht="21.15" customHeight="1" x14ac:dyDescent="0.25">
      <c r="A613" s="72"/>
      <c r="B613" s="70"/>
      <c r="C613" s="31"/>
      <c r="D613" s="32"/>
      <c r="E613" s="32"/>
      <c r="F613" s="32"/>
      <c r="G613" s="29"/>
      <c r="H613" s="29"/>
      <c r="I613" s="29"/>
      <c r="J613" s="30"/>
      <c r="K613" s="30"/>
      <c r="L613" s="30"/>
      <c r="M613" s="287"/>
      <c r="N613" s="286"/>
      <c r="O613" s="282"/>
      <c r="P613" s="282"/>
      <c r="Q613" s="282"/>
      <c r="R613" s="282"/>
    </row>
    <row r="614" spans="1:18" ht="21.15" customHeight="1" x14ac:dyDescent="0.25">
      <c r="A614" s="72"/>
      <c r="B614" s="71"/>
      <c r="C614" s="33"/>
      <c r="D614" s="34"/>
      <c r="E614" s="34"/>
      <c r="F614" s="29"/>
      <c r="G614" s="29"/>
      <c r="H614" s="29"/>
      <c r="I614" s="29"/>
      <c r="J614" s="30"/>
      <c r="K614" s="30"/>
      <c r="L614" s="30"/>
      <c r="M614" s="287"/>
      <c r="N614" s="286"/>
      <c r="O614" s="282"/>
      <c r="P614" s="282"/>
      <c r="Q614" s="282"/>
      <c r="R614" s="282"/>
    </row>
    <row r="615" spans="1:18" ht="25.5" customHeight="1" x14ac:dyDescent="0.25">
      <c r="A615" s="72"/>
      <c r="B615" s="196"/>
      <c r="C615" s="197"/>
      <c r="D615" s="197"/>
      <c r="E615" s="197"/>
      <c r="F615" s="29"/>
      <c r="G615" s="29"/>
      <c r="H615" s="29"/>
      <c r="I615" s="29"/>
      <c r="J615" s="29"/>
      <c r="K615" s="29"/>
      <c r="L615" s="29"/>
      <c r="M615" s="288"/>
      <c r="N615" s="289"/>
      <c r="O615" s="290"/>
      <c r="P615" s="290"/>
      <c r="Q615" s="40"/>
      <c r="R615" s="40"/>
    </row>
    <row r="616" spans="1:18" x14ac:dyDescent="0.25">
      <c r="A616" s="72"/>
      <c r="B616" s="196"/>
      <c r="C616" s="197"/>
      <c r="D616" s="197"/>
      <c r="E616" s="197"/>
      <c r="F616" s="29"/>
      <c r="G616" s="29"/>
      <c r="H616" s="29"/>
      <c r="I616" s="29"/>
      <c r="J616" s="29"/>
      <c r="K616" s="29"/>
      <c r="L616" s="29"/>
      <c r="M616" s="35"/>
      <c r="N616" s="36"/>
      <c r="O616" s="37"/>
      <c r="P616" s="37"/>
      <c r="Q616" s="37"/>
      <c r="R616" s="37"/>
    </row>
    <row r="617" spans="1:18" x14ac:dyDescent="0.25">
      <c r="A617" s="38"/>
      <c r="B617" s="38"/>
      <c r="C617" s="38"/>
      <c r="D617" s="29"/>
      <c r="E617" s="29"/>
      <c r="F617" s="29"/>
      <c r="G617" s="29"/>
      <c r="H617" s="29"/>
      <c r="I617" s="29"/>
      <c r="J617" s="29"/>
      <c r="K617" s="29"/>
      <c r="L617" s="29"/>
      <c r="M617" s="35"/>
      <c r="N617" s="36"/>
      <c r="O617" s="37"/>
      <c r="P617" s="37"/>
      <c r="Q617" s="37"/>
      <c r="R617" s="37"/>
    </row>
    <row r="618" spans="1:18" x14ac:dyDescent="0.25">
      <c r="A618" s="38"/>
      <c r="B618" s="38"/>
      <c r="C618" s="38"/>
      <c r="D618" s="29"/>
      <c r="E618" s="29"/>
      <c r="F618" s="29"/>
      <c r="G618" s="29"/>
      <c r="H618" s="29"/>
      <c r="I618" s="29"/>
      <c r="J618" s="29"/>
      <c r="K618" s="29"/>
      <c r="L618" s="29"/>
      <c r="M618" s="29"/>
      <c r="N618" s="39"/>
      <c r="O618" s="40"/>
      <c r="P618" s="40"/>
      <c r="Q618" s="40"/>
      <c r="R618" s="40"/>
    </row>
  </sheetData>
  <mergeCells count="1757">
    <mergeCell ref="P605:P609"/>
    <mergeCell ref="Q605:Q609"/>
    <mergeCell ref="R605:R609"/>
    <mergeCell ref="P7:R7"/>
    <mergeCell ref="P575:P579"/>
    <mergeCell ref="Q575:Q579"/>
    <mergeCell ref="R575:R579"/>
    <mergeCell ref="P580:P584"/>
    <mergeCell ref="Q580:Q584"/>
    <mergeCell ref="R580:R584"/>
    <mergeCell ref="P585:P589"/>
    <mergeCell ref="Q585:Q589"/>
    <mergeCell ref="R585:R589"/>
    <mergeCell ref="P590:P594"/>
    <mergeCell ref="Q590:Q594"/>
    <mergeCell ref="R590:R594"/>
    <mergeCell ref="P595:P599"/>
    <mergeCell ref="Q595:Q599"/>
    <mergeCell ref="R595:R599"/>
    <mergeCell ref="P600:P604"/>
    <mergeCell ref="Q600:Q604"/>
    <mergeCell ref="R600:R604"/>
    <mergeCell ref="P545:P549"/>
    <mergeCell ref="Q545:Q549"/>
    <mergeCell ref="R545:R549"/>
    <mergeCell ref="P550:P554"/>
    <mergeCell ref="Q550:Q554"/>
    <mergeCell ref="R550:R554"/>
    <mergeCell ref="P555:P559"/>
    <mergeCell ref="Q555:Q559"/>
    <mergeCell ref="R555:R559"/>
    <mergeCell ref="P560:P564"/>
    <mergeCell ref="Q560:Q564"/>
    <mergeCell ref="R560:R564"/>
    <mergeCell ref="P565:P569"/>
    <mergeCell ref="Q565:Q569"/>
    <mergeCell ref="R565:R569"/>
    <mergeCell ref="P570:P574"/>
    <mergeCell ref="Q570:Q574"/>
    <mergeCell ref="R570:R574"/>
    <mergeCell ref="P515:P519"/>
    <mergeCell ref="Q515:Q519"/>
    <mergeCell ref="R515:R519"/>
    <mergeCell ref="P520:P524"/>
    <mergeCell ref="Q520:Q524"/>
    <mergeCell ref="R520:R524"/>
    <mergeCell ref="P525:P529"/>
    <mergeCell ref="Q525:Q529"/>
    <mergeCell ref="R525:R529"/>
    <mergeCell ref="P530:P534"/>
    <mergeCell ref="Q530:Q534"/>
    <mergeCell ref="R530:R534"/>
    <mergeCell ref="P535:P539"/>
    <mergeCell ref="Q535:Q539"/>
    <mergeCell ref="R535:R539"/>
    <mergeCell ref="P540:P544"/>
    <mergeCell ref="Q540:Q544"/>
    <mergeCell ref="R540:R544"/>
    <mergeCell ref="P485:P489"/>
    <mergeCell ref="Q485:Q489"/>
    <mergeCell ref="R485:R489"/>
    <mergeCell ref="P490:P494"/>
    <mergeCell ref="Q490:Q494"/>
    <mergeCell ref="R490:R494"/>
    <mergeCell ref="P495:P499"/>
    <mergeCell ref="Q495:Q499"/>
    <mergeCell ref="R495:R499"/>
    <mergeCell ref="P500:P504"/>
    <mergeCell ref="Q500:Q504"/>
    <mergeCell ref="R500:R504"/>
    <mergeCell ref="P505:P509"/>
    <mergeCell ref="Q505:Q509"/>
    <mergeCell ref="R505:R509"/>
    <mergeCell ref="P510:P514"/>
    <mergeCell ref="Q510:Q514"/>
    <mergeCell ref="R510:R514"/>
    <mergeCell ref="P455:P459"/>
    <mergeCell ref="Q455:Q459"/>
    <mergeCell ref="R455:R459"/>
    <mergeCell ref="P460:P464"/>
    <mergeCell ref="Q460:Q464"/>
    <mergeCell ref="R460:R464"/>
    <mergeCell ref="P465:P469"/>
    <mergeCell ref="Q465:Q469"/>
    <mergeCell ref="R465:R469"/>
    <mergeCell ref="P470:P474"/>
    <mergeCell ref="Q470:Q474"/>
    <mergeCell ref="R470:R474"/>
    <mergeCell ref="P475:P479"/>
    <mergeCell ref="Q475:Q479"/>
    <mergeCell ref="R475:R479"/>
    <mergeCell ref="P480:P484"/>
    <mergeCell ref="Q480:Q484"/>
    <mergeCell ref="R480:R484"/>
    <mergeCell ref="P425:P429"/>
    <mergeCell ref="Q425:Q429"/>
    <mergeCell ref="R425:R429"/>
    <mergeCell ref="P430:P434"/>
    <mergeCell ref="Q430:Q434"/>
    <mergeCell ref="R430:R434"/>
    <mergeCell ref="P435:P439"/>
    <mergeCell ref="Q435:Q439"/>
    <mergeCell ref="R435:R439"/>
    <mergeCell ref="P440:P444"/>
    <mergeCell ref="Q440:Q444"/>
    <mergeCell ref="R440:R444"/>
    <mergeCell ref="P445:P449"/>
    <mergeCell ref="Q445:Q449"/>
    <mergeCell ref="R445:R449"/>
    <mergeCell ref="P450:P454"/>
    <mergeCell ref="Q450:Q454"/>
    <mergeCell ref="R450:R454"/>
    <mergeCell ref="P395:P399"/>
    <mergeCell ref="Q395:Q399"/>
    <mergeCell ref="R395:R399"/>
    <mergeCell ref="P400:P404"/>
    <mergeCell ref="Q400:Q404"/>
    <mergeCell ref="R400:R404"/>
    <mergeCell ref="P405:P409"/>
    <mergeCell ref="Q405:Q409"/>
    <mergeCell ref="R405:R409"/>
    <mergeCell ref="P410:P414"/>
    <mergeCell ref="Q410:Q414"/>
    <mergeCell ref="R410:R414"/>
    <mergeCell ref="P415:P419"/>
    <mergeCell ref="Q415:Q419"/>
    <mergeCell ref="R415:R419"/>
    <mergeCell ref="P420:P424"/>
    <mergeCell ref="Q420:Q424"/>
    <mergeCell ref="R420:R424"/>
    <mergeCell ref="P365:P369"/>
    <mergeCell ref="Q365:Q369"/>
    <mergeCell ref="R365:R369"/>
    <mergeCell ref="P370:P374"/>
    <mergeCell ref="Q370:Q374"/>
    <mergeCell ref="R370:R374"/>
    <mergeCell ref="P375:P379"/>
    <mergeCell ref="Q375:Q379"/>
    <mergeCell ref="R375:R379"/>
    <mergeCell ref="P380:P384"/>
    <mergeCell ref="Q380:Q384"/>
    <mergeCell ref="R380:R384"/>
    <mergeCell ref="P385:P389"/>
    <mergeCell ref="Q385:Q389"/>
    <mergeCell ref="R385:R389"/>
    <mergeCell ref="P390:P394"/>
    <mergeCell ref="Q390:Q394"/>
    <mergeCell ref="R390:R394"/>
    <mergeCell ref="P335:P339"/>
    <mergeCell ref="Q335:Q339"/>
    <mergeCell ref="R335:R339"/>
    <mergeCell ref="P340:P344"/>
    <mergeCell ref="Q340:Q344"/>
    <mergeCell ref="R340:R344"/>
    <mergeCell ref="P345:P349"/>
    <mergeCell ref="Q345:Q349"/>
    <mergeCell ref="R345:R349"/>
    <mergeCell ref="P350:P354"/>
    <mergeCell ref="Q350:Q354"/>
    <mergeCell ref="R350:R354"/>
    <mergeCell ref="P355:P359"/>
    <mergeCell ref="Q355:Q359"/>
    <mergeCell ref="R355:R359"/>
    <mergeCell ref="P360:P364"/>
    <mergeCell ref="Q360:Q364"/>
    <mergeCell ref="R360:R364"/>
    <mergeCell ref="P305:P309"/>
    <mergeCell ref="Q305:Q309"/>
    <mergeCell ref="R305:R309"/>
    <mergeCell ref="P310:P314"/>
    <mergeCell ref="Q310:Q314"/>
    <mergeCell ref="R310:R314"/>
    <mergeCell ref="P315:P319"/>
    <mergeCell ref="Q315:Q319"/>
    <mergeCell ref="R315:R319"/>
    <mergeCell ref="P320:P324"/>
    <mergeCell ref="Q320:Q324"/>
    <mergeCell ref="R320:R324"/>
    <mergeCell ref="P325:P329"/>
    <mergeCell ref="Q325:Q329"/>
    <mergeCell ref="R325:R329"/>
    <mergeCell ref="P330:P334"/>
    <mergeCell ref="Q330:Q334"/>
    <mergeCell ref="R330:R334"/>
    <mergeCell ref="P275:P279"/>
    <mergeCell ref="Q275:Q279"/>
    <mergeCell ref="R275:R279"/>
    <mergeCell ref="P280:P284"/>
    <mergeCell ref="Q280:Q284"/>
    <mergeCell ref="R280:R284"/>
    <mergeCell ref="P285:P289"/>
    <mergeCell ref="Q285:Q289"/>
    <mergeCell ref="R285:R289"/>
    <mergeCell ref="P290:P294"/>
    <mergeCell ref="Q290:Q294"/>
    <mergeCell ref="R290:R294"/>
    <mergeCell ref="P295:P299"/>
    <mergeCell ref="Q295:Q299"/>
    <mergeCell ref="R295:R299"/>
    <mergeCell ref="P300:P304"/>
    <mergeCell ref="Q300:Q304"/>
    <mergeCell ref="R300:R304"/>
    <mergeCell ref="P245:P249"/>
    <mergeCell ref="Q245:Q249"/>
    <mergeCell ref="R245:R249"/>
    <mergeCell ref="P250:P254"/>
    <mergeCell ref="Q250:Q254"/>
    <mergeCell ref="R250:R254"/>
    <mergeCell ref="P255:P259"/>
    <mergeCell ref="Q255:Q259"/>
    <mergeCell ref="R255:R259"/>
    <mergeCell ref="P260:P264"/>
    <mergeCell ref="Q260:Q264"/>
    <mergeCell ref="R260:R264"/>
    <mergeCell ref="P265:P269"/>
    <mergeCell ref="Q265:Q269"/>
    <mergeCell ref="R265:R269"/>
    <mergeCell ref="P270:P274"/>
    <mergeCell ref="Q270:Q274"/>
    <mergeCell ref="R270:R274"/>
    <mergeCell ref="P215:P219"/>
    <mergeCell ref="Q215:Q219"/>
    <mergeCell ref="R215:R219"/>
    <mergeCell ref="P220:P224"/>
    <mergeCell ref="Q220:Q224"/>
    <mergeCell ref="R220:R224"/>
    <mergeCell ref="P225:P229"/>
    <mergeCell ref="Q225:Q229"/>
    <mergeCell ref="R225:R229"/>
    <mergeCell ref="P230:P234"/>
    <mergeCell ref="Q230:Q234"/>
    <mergeCell ref="R230:R234"/>
    <mergeCell ref="P235:P239"/>
    <mergeCell ref="Q235:Q239"/>
    <mergeCell ref="R235:R239"/>
    <mergeCell ref="P240:P244"/>
    <mergeCell ref="Q240:Q244"/>
    <mergeCell ref="R240:R244"/>
    <mergeCell ref="P185:P189"/>
    <mergeCell ref="Q185:Q189"/>
    <mergeCell ref="R185:R189"/>
    <mergeCell ref="P190:P194"/>
    <mergeCell ref="Q190:Q194"/>
    <mergeCell ref="R190:R194"/>
    <mergeCell ref="P195:P199"/>
    <mergeCell ref="Q195:Q199"/>
    <mergeCell ref="R195:R199"/>
    <mergeCell ref="P200:P204"/>
    <mergeCell ref="Q200:Q204"/>
    <mergeCell ref="R200:R204"/>
    <mergeCell ref="P205:P209"/>
    <mergeCell ref="Q205:Q209"/>
    <mergeCell ref="R205:R209"/>
    <mergeCell ref="P210:P214"/>
    <mergeCell ref="Q210:Q214"/>
    <mergeCell ref="R210:R214"/>
    <mergeCell ref="P155:P159"/>
    <mergeCell ref="Q155:Q159"/>
    <mergeCell ref="R155:R159"/>
    <mergeCell ref="P160:P164"/>
    <mergeCell ref="Q160:Q164"/>
    <mergeCell ref="R160:R164"/>
    <mergeCell ref="P165:P169"/>
    <mergeCell ref="Q165:Q169"/>
    <mergeCell ref="R165:R169"/>
    <mergeCell ref="P170:P174"/>
    <mergeCell ref="Q170:Q174"/>
    <mergeCell ref="R170:R174"/>
    <mergeCell ref="P175:P179"/>
    <mergeCell ref="Q175:Q179"/>
    <mergeCell ref="R175:R179"/>
    <mergeCell ref="P180:P184"/>
    <mergeCell ref="Q180:Q184"/>
    <mergeCell ref="R180:R184"/>
    <mergeCell ref="P125:P129"/>
    <mergeCell ref="Q125:Q129"/>
    <mergeCell ref="R125:R129"/>
    <mergeCell ref="P130:P134"/>
    <mergeCell ref="Q130:Q134"/>
    <mergeCell ref="R130:R134"/>
    <mergeCell ref="P135:P139"/>
    <mergeCell ref="Q135:Q139"/>
    <mergeCell ref="R135:R139"/>
    <mergeCell ref="P140:P144"/>
    <mergeCell ref="Q140:Q144"/>
    <mergeCell ref="R140:R144"/>
    <mergeCell ref="P145:P149"/>
    <mergeCell ref="Q145:Q149"/>
    <mergeCell ref="R145:R149"/>
    <mergeCell ref="P150:P154"/>
    <mergeCell ref="Q150:Q154"/>
    <mergeCell ref="R150:R154"/>
    <mergeCell ref="P95:P99"/>
    <mergeCell ref="Q95:Q99"/>
    <mergeCell ref="R95:R99"/>
    <mergeCell ref="P100:P104"/>
    <mergeCell ref="Q100:Q104"/>
    <mergeCell ref="R100:R104"/>
    <mergeCell ref="P105:P109"/>
    <mergeCell ref="Q105:Q109"/>
    <mergeCell ref="R105:R109"/>
    <mergeCell ref="P110:P114"/>
    <mergeCell ref="Q110:Q114"/>
    <mergeCell ref="R110:R114"/>
    <mergeCell ref="P115:P119"/>
    <mergeCell ref="Q115:Q119"/>
    <mergeCell ref="R115:R119"/>
    <mergeCell ref="P120:P124"/>
    <mergeCell ref="Q120:Q124"/>
    <mergeCell ref="R120:R124"/>
    <mergeCell ref="P65:P69"/>
    <mergeCell ref="Q65:Q69"/>
    <mergeCell ref="R65:R69"/>
    <mergeCell ref="P70:P74"/>
    <mergeCell ref="Q70:Q74"/>
    <mergeCell ref="R70:R74"/>
    <mergeCell ref="P75:P79"/>
    <mergeCell ref="Q75:Q79"/>
    <mergeCell ref="R75:R79"/>
    <mergeCell ref="P80:P84"/>
    <mergeCell ref="Q80:Q84"/>
    <mergeCell ref="R80:R84"/>
    <mergeCell ref="P85:P89"/>
    <mergeCell ref="Q85:Q89"/>
    <mergeCell ref="R85:R89"/>
    <mergeCell ref="P90:P94"/>
    <mergeCell ref="Q90:Q94"/>
    <mergeCell ref="R90:R94"/>
    <mergeCell ref="P35:P39"/>
    <mergeCell ref="Q35:Q39"/>
    <mergeCell ref="R35:R39"/>
    <mergeCell ref="P40:P44"/>
    <mergeCell ref="Q40:Q44"/>
    <mergeCell ref="R40:R44"/>
    <mergeCell ref="P45:P49"/>
    <mergeCell ref="Q45:Q49"/>
    <mergeCell ref="R45:R49"/>
    <mergeCell ref="P50:P54"/>
    <mergeCell ref="Q50:Q54"/>
    <mergeCell ref="R50:R54"/>
    <mergeCell ref="P55:P59"/>
    <mergeCell ref="Q55:Q59"/>
    <mergeCell ref="R55:R59"/>
    <mergeCell ref="P60:P64"/>
    <mergeCell ref="Q60:Q64"/>
    <mergeCell ref="R60:R64"/>
    <mergeCell ref="P8:P9"/>
    <mergeCell ref="Q8:Q9"/>
    <mergeCell ref="R8:R9"/>
    <mergeCell ref="P10:P14"/>
    <mergeCell ref="Q10:Q14"/>
    <mergeCell ref="R10:R14"/>
    <mergeCell ref="P15:P19"/>
    <mergeCell ref="Q15:Q19"/>
    <mergeCell ref="R15:R19"/>
    <mergeCell ref="P20:P24"/>
    <mergeCell ref="Q20:Q24"/>
    <mergeCell ref="R20:R24"/>
    <mergeCell ref="P25:P29"/>
    <mergeCell ref="Q25:Q29"/>
    <mergeCell ref="R25:R29"/>
    <mergeCell ref="P30:P34"/>
    <mergeCell ref="Q30:Q34"/>
    <mergeCell ref="R30:R34"/>
    <mergeCell ref="O395:O399"/>
    <mergeCell ref="H397:H399"/>
    <mergeCell ref="K395:K399"/>
    <mergeCell ref="L365:L369"/>
    <mergeCell ref="L395:L399"/>
    <mergeCell ref="H422:H424"/>
    <mergeCell ref="I450:I454"/>
    <mergeCell ref="J450:J454"/>
    <mergeCell ref="J410:J414"/>
    <mergeCell ref="B405:B409"/>
    <mergeCell ref="H340:H341"/>
    <mergeCell ref="I340:I344"/>
    <mergeCell ref="J340:J344"/>
    <mergeCell ref="H310:H311"/>
    <mergeCell ref="I470:I474"/>
    <mergeCell ref="J470:J474"/>
    <mergeCell ref="I475:I479"/>
    <mergeCell ref="J475:J479"/>
    <mergeCell ref="O465:O469"/>
    <mergeCell ref="H467:H469"/>
    <mergeCell ref="H477:H479"/>
    <mergeCell ref="K475:K479"/>
    <mergeCell ref="D365:F369"/>
    <mergeCell ref="B385:B389"/>
    <mergeCell ref="I380:I384"/>
    <mergeCell ref="J380:J384"/>
    <mergeCell ref="G380:G384"/>
    <mergeCell ref="H380:H381"/>
    <mergeCell ref="H382:H384"/>
    <mergeCell ref="B315:B319"/>
    <mergeCell ref="L330:L334"/>
    <mergeCell ref="O330:O334"/>
    <mergeCell ref="L480:L484"/>
    <mergeCell ref="O470:O474"/>
    <mergeCell ref="O480:O484"/>
    <mergeCell ref="K480:K484"/>
    <mergeCell ref="L485:L489"/>
    <mergeCell ref="O485:O489"/>
    <mergeCell ref="A470:H474"/>
    <mergeCell ref="O495:O499"/>
    <mergeCell ref="J525:J529"/>
    <mergeCell ref="H485:H486"/>
    <mergeCell ref="I485:I489"/>
    <mergeCell ref="J485:J489"/>
    <mergeCell ref="B490:B494"/>
    <mergeCell ref="A490:A494"/>
    <mergeCell ref="O475:O479"/>
    <mergeCell ref="A525:A529"/>
    <mergeCell ref="B525:B529"/>
    <mergeCell ref="K520:K524"/>
    <mergeCell ref="K525:K529"/>
    <mergeCell ref="C525:C529"/>
    <mergeCell ref="A480:A484"/>
    <mergeCell ref="K490:K494"/>
    <mergeCell ref="L510:L514"/>
    <mergeCell ref="L490:L494"/>
    <mergeCell ref="L495:L499"/>
    <mergeCell ref="J505:J509"/>
    <mergeCell ref="K505:K509"/>
    <mergeCell ref="L505:L509"/>
    <mergeCell ref="O505:O509"/>
    <mergeCell ref="H507:H509"/>
    <mergeCell ref="B185:B189"/>
    <mergeCell ref="K185:K189"/>
    <mergeCell ref="A190:A194"/>
    <mergeCell ref="L185:L189"/>
    <mergeCell ref="O185:O189"/>
    <mergeCell ref="H187:H189"/>
    <mergeCell ref="B390:B394"/>
    <mergeCell ref="C390:C394"/>
    <mergeCell ref="D390:F394"/>
    <mergeCell ref="G390:G394"/>
    <mergeCell ref="O350:O354"/>
    <mergeCell ref="K380:K384"/>
    <mergeCell ref="K335:K339"/>
    <mergeCell ref="D305:F309"/>
    <mergeCell ref="O365:O369"/>
    <mergeCell ref="H367:H369"/>
    <mergeCell ref="C365:C369"/>
    <mergeCell ref="G365:G369"/>
    <mergeCell ref="K365:K369"/>
    <mergeCell ref="D360:F364"/>
    <mergeCell ref="G360:G364"/>
    <mergeCell ref="C370:C374"/>
    <mergeCell ref="D370:F374"/>
    <mergeCell ref="G370:G374"/>
    <mergeCell ref="K370:K374"/>
    <mergeCell ref="K375:K379"/>
    <mergeCell ref="B375:B379"/>
    <mergeCell ref="O355:O359"/>
    <mergeCell ref="H357:H359"/>
    <mergeCell ref="I360:I364"/>
    <mergeCell ref="G210:G214"/>
    <mergeCell ref="H210:H211"/>
    <mergeCell ref="O535:O539"/>
    <mergeCell ref="B540:B544"/>
    <mergeCell ref="C540:C544"/>
    <mergeCell ref="D540:F544"/>
    <mergeCell ref="G540:G544"/>
    <mergeCell ref="H540:H541"/>
    <mergeCell ref="I540:I544"/>
    <mergeCell ref="H552:H554"/>
    <mergeCell ref="I495:I499"/>
    <mergeCell ref="B380:B384"/>
    <mergeCell ref="C375:C379"/>
    <mergeCell ref="D455:F459"/>
    <mergeCell ref="G455:G459"/>
    <mergeCell ref="B460:B464"/>
    <mergeCell ref="C460:C464"/>
    <mergeCell ref="D460:F464"/>
    <mergeCell ref="G525:G529"/>
    <mergeCell ref="H525:H526"/>
    <mergeCell ref="I525:I529"/>
    <mergeCell ref="O540:O544"/>
    <mergeCell ref="H542:H544"/>
    <mergeCell ref="O515:O519"/>
    <mergeCell ref="H517:H519"/>
    <mergeCell ref="K485:K489"/>
    <mergeCell ref="C485:C489"/>
    <mergeCell ref="C475:C479"/>
    <mergeCell ref="O430:O434"/>
    <mergeCell ref="L380:L384"/>
    <mergeCell ref="A510:H514"/>
    <mergeCell ref="O410:O414"/>
    <mergeCell ref="O375:O379"/>
    <mergeCell ref="L420:L424"/>
    <mergeCell ref="A595:A599"/>
    <mergeCell ref="B595:B599"/>
    <mergeCell ref="C595:C599"/>
    <mergeCell ref="D595:F599"/>
    <mergeCell ref="G595:G599"/>
    <mergeCell ref="H595:H596"/>
    <mergeCell ref="I595:I599"/>
    <mergeCell ref="J595:J599"/>
    <mergeCell ref="I555:I559"/>
    <mergeCell ref="J555:J559"/>
    <mergeCell ref="K555:K559"/>
    <mergeCell ref="L555:L559"/>
    <mergeCell ref="A515:A519"/>
    <mergeCell ref="A590:H594"/>
    <mergeCell ref="I590:I594"/>
    <mergeCell ref="A555:A559"/>
    <mergeCell ref="L590:L594"/>
    <mergeCell ref="A585:A589"/>
    <mergeCell ref="B585:B589"/>
    <mergeCell ref="K595:K599"/>
    <mergeCell ref="L595:L599"/>
    <mergeCell ref="H597:H599"/>
    <mergeCell ref="A575:A579"/>
    <mergeCell ref="B575:B579"/>
    <mergeCell ref="C575:C579"/>
    <mergeCell ref="D575:F579"/>
    <mergeCell ref="G575:G579"/>
    <mergeCell ref="A560:A564"/>
    <mergeCell ref="B560:B564"/>
    <mergeCell ref="A565:A569"/>
    <mergeCell ref="D555:F559"/>
    <mergeCell ref="G555:G559"/>
    <mergeCell ref="C530:C534"/>
    <mergeCell ref="C495:C499"/>
    <mergeCell ref="H487:H489"/>
    <mergeCell ref="G465:G469"/>
    <mergeCell ref="I465:I469"/>
    <mergeCell ref="J465:J469"/>
    <mergeCell ref="D465:F469"/>
    <mergeCell ref="H465:H466"/>
    <mergeCell ref="C465:C469"/>
    <mergeCell ref="I510:I514"/>
    <mergeCell ref="J510:J514"/>
    <mergeCell ref="C515:C519"/>
    <mergeCell ref="D515:F519"/>
    <mergeCell ref="G515:G519"/>
    <mergeCell ref="H515:H516"/>
    <mergeCell ref="D525:F529"/>
    <mergeCell ref="A495:A499"/>
    <mergeCell ref="H482:H484"/>
    <mergeCell ref="H555:H556"/>
    <mergeCell ref="A420:A424"/>
    <mergeCell ref="B420:B424"/>
    <mergeCell ref="B430:B434"/>
    <mergeCell ref="K410:K414"/>
    <mergeCell ref="A430:A434"/>
    <mergeCell ref="C415:C419"/>
    <mergeCell ref="D415:F419"/>
    <mergeCell ref="A415:A419"/>
    <mergeCell ref="B415:B419"/>
    <mergeCell ref="A450:A454"/>
    <mergeCell ref="B450:B454"/>
    <mergeCell ref="A465:A469"/>
    <mergeCell ref="B465:B469"/>
    <mergeCell ref="H475:H476"/>
    <mergeCell ref="A435:A439"/>
    <mergeCell ref="B435:B439"/>
    <mergeCell ref="C435:C439"/>
    <mergeCell ref="K465:K469"/>
    <mergeCell ref="H432:H434"/>
    <mergeCell ref="K420:K424"/>
    <mergeCell ref="K470:K474"/>
    <mergeCell ref="K460:K464"/>
    <mergeCell ref="G430:G434"/>
    <mergeCell ref="H460:H461"/>
    <mergeCell ref="H450:H451"/>
    <mergeCell ref="D440:F444"/>
    <mergeCell ref="G440:G444"/>
    <mergeCell ref="H440:H441"/>
    <mergeCell ref="A540:A544"/>
    <mergeCell ref="J540:J544"/>
    <mergeCell ref="B530:B534"/>
    <mergeCell ref="B305:B309"/>
    <mergeCell ref="C315:C319"/>
    <mergeCell ref="D315:F319"/>
    <mergeCell ref="J315:J319"/>
    <mergeCell ref="A305:A309"/>
    <mergeCell ref="A385:A389"/>
    <mergeCell ref="A365:A369"/>
    <mergeCell ref="K405:K409"/>
    <mergeCell ref="G405:G409"/>
    <mergeCell ref="A410:A414"/>
    <mergeCell ref="B410:B414"/>
    <mergeCell ref="A390:A394"/>
    <mergeCell ref="A395:A399"/>
    <mergeCell ref="B395:B399"/>
    <mergeCell ref="C395:C399"/>
    <mergeCell ref="D395:F399"/>
    <mergeCell ref="L405:L409"/>
    <mergeCell ref="K350:K354"/>
    <mergeCell ref="A320:A324"/>
    <mergeCell ref="K390:K394"/>
    <mergeCell ref="H392:H394"/>
    <mergeCell ref="C385:C389"/>
    <mergeCell ref="D385:F389"/>
    <mergeCell ref="C340:C344"/>
    <mergeCell ref="D340:F344"/>
    <mergeCell ref="G340:G344"/>
    <mergeCell ref="C410:C414"/>
    <mergeCell ref="H405:H406"/>
    <mergeCell ref="H407:H409"/>
    <mergeCell ref="H410:H411"/>
    <mergeCell ref="A355:A359"/>
    <mergeCell ref="C330:C334"/>
    <mergeCell ref="J265:J269"/>
    <mergeCell ref="H280:H281"/>
    <mergeCell ref="I280:I284"/>
    <mergeCell ref="H282:H284"/>
    <mergeCell ref="I330:I334"/>
    <mergeCell ref="J330:J334"/>
    <mergeCell ref="K330:K334"/>
    <mergeCell ref="H332:H334"/>
    <mergeCell ref="A400:A404"/>
    <mergeCell ref="B400:B404"/>
    <mergeCell ref="O385:O389"/>
    <mergeCell ref="H387:H389"/>
    <mergeCell ref="L385:L389"/>
    <mergeCell ref="J360:J364"/>
    <mergeCell ref="O360:O364"/>
    <mergeCell ref="G320:G324"/>
    <mergeCell ref="O370:O374"/>
    <mergeCell ref="H372:H374"/>
    <mergeCell ref="H370:H371"/>
    <mergeCell ref="L370:L374"/>
    <mergeCell ref="L375:L379"/>
    <mergeCell ref="H375:H376"/>
    <mergeCell ref="K325:K329"/>
    <mergeCell ref="L325:L329"/>
    <mergeCell ref="O325:O329"/>
    <mergeCell ref="H327:H329"/>
    <mergeCell ref="H365:H366"/>
    <mergeCell ref="I365:I369"/>
    <mergeCell ref="H385:H386"/>
    <mergeCell ref="O320:O324"/>
    <mergeCell ref="O380:O384"/>
    <mergeCell ref="D320:F324"/>
    <mergeCell ref="A360:A364"/>
    <mergeCell ref="B360:B364"/>
    <mergeCell ref="J385:J389"/>
    <mergeCell ref="A375:A379"/>
    <mergeCell ref="I410:I414"/>
    <mergeCell ref="A405:A409"/>
    <mergeCell ref="J365:J369"/>
    <mergeCell ref="B370:B374"/>
    <mergeCell ref="J375:J379"/>
    <mergeCell ref="H360:H361"/>
    <mergeCell ref="A345:A349"/>
    <mergeCell ref="B345:B349"/>
    <mergeCell ref="C345:C349"/>
    <mergeCell ref="B320:B324"/>
    <mergeCell ref="C360:C364"/>
    <mergeCell ref="G385:G389"/>
    <mergeCell ref="K320:K324"/>
    <mergeCell ref="G350:G354"/>
    <mergeCell ref="H350:H351"/>
    <mergeCell ref="G325:G329"/>
    <mergeCell ref="H325:H326"/>
    <mergeCell ref="I325:I329"/>
    <mergeCell ref="J325:J329"/>
    <mergeCell ref="H320:H321"/>
    <mergeCell ref="K385:K389"/>
    <mergeCell ref="A330:A334"/>
    <mergeCell ref="B330:B334"/>
    <mergeCell ref="G395:G399"/>
    <mergeCell ref="A380:A384"/>
    <mergeCell ref="C405:C409"/>
    <mergeCell ref="G260:G264"/>
    <mergeCell ref="H317:H319"/>
    <mergeCell ref="O210:O214"/>
    <mergeCell ref="H212:H214"/>
    <mergeCell ref="H175:H176"/>
    <mergeCell ref="I175:I179"/>
    <mergeCell ref="J175:J179"/>
    <mergeCell ref="K175:K179"/>
    <mergeCell ref="L175:L179"/>
    <mergeCell ref="O175:O179"/>
    <mergeCell ref="H177:H179"/>
    <mergeCell ref="G180:G184"/>
    <mergeCell ref="H180:H181"/>
    <mergeCell ref="I180:I184"/>
    <mergeCell ref="J180:J184"/>
    <mergeCell ref="K180:K184"/>
    <mergeCell ref="L180:L184"/>
    <mergeCell ref="I270:I274"/>
    <mergeCell ref="J270:J274"/>
    <mergeCell ref="K315:K319"/>
    <mergeCell ref="H315:H316"/>
    <mergeCell ref="I310:I314"/>
    <mergeCell ref="L315:L319"/>
    <mergeCell ref="H272:H274"/>
    <mergeCell ref="K265:K269"/>
    <mergeCell ref="K260:K264"/>
    <mergeCell ref="G300:G304"/>
    <mergeCell ref="H300:H301"/>
    <mergeCell ref="I300:I304"/>
    <mergeCell ref="O180:O184"/>
    <mergeCell ref="H182:H184"/>
    <mergeCell ref="G185:G189"/>
    <mergeCell ref="L245:L249"/>
    <mergeCell ref="G195:G199"/>
    <mergeCell ref="O110:O114"/>
    <mergeCell ref="H132:H134"/>
    <mergeCell ref="L130:L134"/>
    <mergeCell ref="O115:O119"/>
    <mergeCell ref="J120:J124"/>
    <mergeCell ref="L120:L124"/>
    <mergeCell ref="I95:I99"/>
    <mergeCell ref="G130:G134"/>
    <mergeCell ref="K140:K144"/>
    <mergeCell ref="L140:L144"/>
    <mergeCell ref="O100:O104"/>
    <mergeCell ref="I135:I139"/>
    <mergeCell ref="J135:J139"/>
    <mergeCell ref="H185:H186"/>
    <mergeCell ref="I185:I189"/>
    <mergeCell ref="J185:J189"/>
    <mergeCell ref="I210:I214"/>
    <mergeCell ref="J210:J214"/>
    <mergeCell ref="L210:L214"/>
    <mergeCell ref="O145:O149"/>
    <mergeCell ref="O190:O194"/>
    <mergeCell ref="L145:L149"/>
    <mergeCell ref="O205:O209"/>
    <mergeCell ref="K150:K154"/>
    <mergeCell ref="L150:L154"/>
    <mergeCell ref="O150:O154"/>
    <mergeCell ref="O220:O224"/>
    <mergeCell ref="H222:H224"/>
    <mergeCell ref="O140:O144"/>
    <mergeCell ref="H142:H144"/>
    <mergeCell ref="K280:K284"/>
    <mergeCell ref="K275:K279"/>
    <mergeCell ref="K240:K244"/>
    <mergeCell ref="K170:K174"/>
    <mergeCell ref="L160:L164"/>
    <mergeCell ref="D175:F179"/>
    <mergeCell ref="L260:L264"/>
    <mergeCell ref="B170:B174"/>
    <mergeCell ref="C170:C174"/>
    <mergeCell ref="D170:F174"/>
    <mergeCell ref="G170:G174"/>
    <mergeCell ref="H170:H171"/>
    <mergeCell ref="I170:I174"/>
    <mergeCell ref="J170:J174"/>
    <mergeCell ref="I190:I194"/>
    <mergeCell ref="J235:J239"/>
    <mergeCell ref="I235:I239"/>
    <mergeCell ref="I225:I229"/>
    <mergeCell ref="H232:H234"/>
    <mergeCell ref="K250:K254"/>
    <mergeCell ref="H247:H249"/>
    <mergeCell ref="G245:G249"/>
    <mergeCell ref="H245:H246"/>
    <mergeCell ref="G175:G179"/>
    <mergeCell ref="B225:B229"/>
    <mergeCell ref="C225:C229"/>
    <mergeCell ref="B190:B194"/>
    <mergeCell ref="C190:C194"/>
    <mergeCell ref="L190:L194"/>
    <mergeCell ref="K200:K204"/>
    <mergeCell ref="G220:G224"/>
    <mergeCell ref="H220:H221"/>
    <mergeCell ref="A25:A29"/>
    <mergeCell ref="K25:K29"/>
    <mergeCell ref="K30:K34"/>
    <mergeCell ref="J25:J29"/>
    <mergeCell ref="G315:G319"/>
    <mergeCell ref="I100:I104"/>
    <mergeCell ref="J35:J39"/>
    <mergeCell ref="K35:K39"/>
    <mergeCell ref="I75:I79"/>
    <mergeCell ref="I90:I94"/>
    <mergeCell ref="B90:B94"/>
    <mergeCell ref="H52:H54"/>
    <mergeCell ref="I65:I69"/>
    <mergeCell ref="H55:H56"/>
    <mergeCell ref="I55:I59"/>
    <mergeCell ref="H57:H59"/>
    <mergeCell ref="K95:K99"/>
    <mergeCell ref="K165:K169"/>
    <mergeCell ref="I105:I109"/>
    <mergeCell ref="G305:G309"/>
    <mergeCell ref="H305:H306"/>
    <mergeCell ref="I305:I309"/>
    <mergeCell ref="G225:G229"/>
    <mergeCell ref="H225:H226"/>
    <mergeCell ref="A230:A234"/>
    <mergeCell ref="C245:C249"/>
    <mergeCell ref="D245:F249"/>
    <mergeCell ref="G270:G274"/>
    <mergeCell ref="A300:A304"/>
    <mergeCell ref="B300:B304"/>
    <mergeCell ref="B70:B74"/>
    <mergeCell ref="C70:C74"/>
    <mergeCell ref="L320:L324"/>
    <mergeCell ref="C320:C324"/>
    <mergeCell ref="H420:H421"/>
    <mergeCell ref="I420:I424"/>
    <mergeCell ref="J420:J424"/>
    <mergeCell ref="G435:G439"/>
    <mergeCell ref="H435:H436"/>
    <mergeCell ref="K355:K359"/>
    <mergeCell ref="H425:H426"/>
    <mergeCell ref="J355:J359"/>
    <mergeCell ref="B355:B359"/>
    <mergeCell ref="C355:C359"/>
    <mergeCell ref="D355:F359"/>
    <mergeCell ref="D330:F334"/>
    <mergeCell ref="G330:G334"/>
    <mergeCell ref="H330:H331"/>
    <mergeCell ref="G605:G609"/>
    <mergeCell ref="K435:K439"/>
    <mergeCell ref="I405:I409"/>
    <mergeCell ref="J405:J409"/>
    <mergeCell ref="D410:F414"/>
    <mergeCell ref="G410:G414"/>
    <mergeCell ref="D425:F429"/>
    <mergeCell ref="G425:G429"/>
    <mergeCell ref="J425:J429"/>
    <mergeCell ref="L350:L354"/>
    <mergeCell ref="G355:G359"/>
    <mergeCell ref="H355:H356"/>
    <mergeCell ref="I355:I359"/>
    <mergeCell ref="L425:L429"/>
    <mergeCell ref="H430:H431"/>
    <mergeCell ref="I385:I389"/>
    <mergeCell ref="L605:L609"/>
    <mergeCell ref="K515:K519"/>
    <mergeCell ref="K510:K514"/>
    <mergeCell ref="K590:K594"/>
    <mergeCell ref="O420:O424"/>
    <mergeCell ref="O435:O439"/>
    <mergeCell ref="D335:F339"/>
    <mergeCell ref="G335:G339"/>
    <mergeCell ref="B325:B329"/>
    <mergeCell ref="C325:C329"/>
    <mergeCell ref="D325:F329"/>
    <mergeCell ref="L475:L479"/>
    <mergeCell ref="L450:L454"/>
    <mergeCell ref="L455:L459"/>
    <mergeCell ref="I350:I354"/>
    <mergeCell ref="J350:J354"/>
    <mergeCell ref="C380:C384"/>
    <mergeCell ref="D380:F384"/>
    <mergeCell ref="D375:F379"/>
    <mergeCell ref="G375:G379"/>
    <mergeCell ref="O405:O409"/>
    <mergeCell ref="O415:O419"/>
    <mergeCell ref="D435:F439"/>
    <mergeCell ref="D420:F424"/>
    <mergeCell ref="G420:G424"/>
    <mergeCell ref="H352:H354"/>
    <mergeCell ref="H362:H364"/>
    <mergeCell ref="H395:H396"/>
    <mergeCell ref="I395:I399"/>
    <mergeCell ref="I435:I439"/>
    <mergeCell ref="I480:I484"/>
    <mergeCell ref="J480:J484"/>
    <mergeCell ref="K600:K604"/>
    <mergeCell ref="L600:L604"/>
    <mergeCell ref="O600:O604"/>
    <mergeCell ref="H602:H604"/>
    <mergeCell ref="I575:I579"/>
    <mergeCell ref="J575:J579"/>
    <mergeCell ref="K575:K579"/>
    <mergeCell ref="O550:O554"/>
    <mergeCell ref="L515:L519"/>
    <mergeCell ref="L575:L579"/>
    <mergeCell ref="O575:O579"/>
    <mergeCell ref="I580:I584"/>
    <mergeCell ref="K570:K574"/>
    <mergeCell ref="J570:J574"/>
    <mergeCell ref="J560:J564"/>
    <mergeCell ref="H527:H529"/>
    <mergeCell ref="H567:H569"/>
    <mergeCell ref="O585:O589"/>
    <mergeCell ref="O555:O559"/>
    <mergeCell ref="O595:O599"/>
    <mergeCell ref="O570:O574"/>
    <mergeCell ref="H575:H576"/>
    <mergeCell ref="J580:J584"/>
    <mergeCell ref="L570:L574"/>
    <mergeCell ref="L580:L584"/>
    <mergeCell ref="K580:K584"/>
    <mergeCell ref="O530:O534"/>
    <mergeCell ref="H532:H534"/>
    <mergeCell ref="K560:K564"/>
    <mergeCell ref="K585:K589"/>
    <mergeCell ref="O545:O549"/>
    <mergeCell ref="O580:O584"/>
    <mergeCell ref="C305:C309"/>
    <mergeCell ref="K310:K314"/>
    <mergeCell ref="J310:J314"/>
    <mergeCell ref="B240:B244"/>
    <mergeCell ref="A290:A294"/>
    <mergeCell ref="O605:O609"/>
    <mergeCell ref="H607:H609"/>
    <mergeCell ref="O490:O494"/>
    <mergeCell ref="H492:H494"/>
    <mergeCell ref="L525:L529"/>
    <mergeCell ref="O525:O529"/>
    <mergeCell ref="D495:F499"/>
    <mergeCell ref="G495:G499"/>
    <mergeCell ref="H495:H496"/>
    <mergeCell ref="J605:J609"/>
    <mergeCell ref="B515:B519"/>
    <mergeCell ref="A580:H584"/>
    <mergeCell ref="I520:I524"/>
    <mergeCell ref="J520:J524"/>
    <mergeCell ref="G560:G564"/>
    <mergeCell ref="H560:H561"/>
    <mergeCell ref="K550:K554"/>
    <mergeCell ref="K545:K549"/>
    <mergeCell ref="A545:H549"/>
    <mergeCell ref="I545:I549"/>
    <mergeCell ref="J545:J549"/>
    <mergeCell ref="K605:K609"/>
    <mergeCell ref="C555:C559"/>
    <mergeCell ref="H605:H606"/>
    <mergeCell ref="I605:I609"/>
    <mergeCell ref="O590:O594"/>
    <mergeCell ref="J585:J589"/>
    <mergeCell ref="D160:F164"/>
    <mergeCell ref="G160:G164"/>
    <mergeCell ref="D530:F534"/>
    <mergeCell ref="G530:G534"/>
    <mergeCell ref="H530:H531"/>
    <mergeCell ref="I530:I534"/>
    <mergeCell ref="J530:J534"/>
    <mergeCell ref="K530:K534"/>
    <mergeCell ref="L530:L534"/>
    <mergeCell ref="A535:H539"/>
    <mergeCell ref="I535:I539"/>
    <mergeCell ref="J535:J539"/>
    <mergeCell ref="K535:K539"/>
    <mergeCell ref="L535:L539"/>
    <mergeCell ref="K540:K544"/>
    <mergeCell ref="L540:L544"/>
    <mergeCell ref="D190:F194"/>
    <mergeCell ref="G190:G194"/>
    <mergeCell ref="I220:I224"/>
    <mergeCell ref="L195:L199"/>
    <mergeCell ref="L200:L204"/>
    <mergeCell ref="J190:J194"/>
    <mergeCell ref="D205:F209"/>
    <mergeCell ref="G205:G209"/>
    <mergeCell ref="I230:I234"/>
    <mergeCell ref="J230:J234"/>
    <mergeCell ref="J225:J229"/>
    <mergeCell ref="K220:K224"/>
    <mergeCell ref="L220:L224"/>
    <mergeCell ref="H202:H204"/>
    <mergeCell ref="L165:L169"/>
    <mergeCell ref="J220:J224"/>
    <mergeCell ref="A150:A154"/>
    <mergeCell ref="B150:B154"/>
    <mergeCell ref="C150:C154"/>
    <mergeCell ref="D150:F154"/>
    <mergeCell ref="G150:G154"/>
    <mergeCell ref="K495:K499"/>
    <mergeCell ref="L305:L309"/>
    <mergeCell ref="I50:I54"/>
    <mergeCell ref="K65:K69"/>
    <mergeCell ref="H82:H84"/>
    <mergeCell ref="H65:H66"/>
    <mergeCell ref="J65:J69"/>
    <mergeCell ref="O65:O69"/>
    <mergeCell ref="H67:H69"/>
    <mergeCell ref="J50:J54"/>
    <mergeCell ref="O50:O54"/>
    <mergeCell ref="J55:J59"/>
    <mergeCell ref="O55:O59"/>
    <mergeCell ref="L65:L69"/>
    <mergeCell ref="K75:K79"/>
    <mergeCell ref="J145:J149"/>
    <mergeCell ref="J140:J144"/>
    <mergeCell ref="O135:O139"/>
    <mergeCell ref="L135:L139"/>
    <mergeCell ref="K135:K139"/>
    <mergeCell ref="K130:K134"/>
    <mergeCell ref="K125:K129"/>
    <mergeCell ref="K120:K124"/>
    <mergeCell ref="K115:K119"/>
    <mergeCell ref="K110:K114"/>
    <mergeCell ref="L115:L119"/>
    <mergeCell ref="L110:L114"/>
    <mergeCell ref="O120:O124"/>
    <mergeCell ref="J7:J9"/>
    <mergeCell ref="K10:K14"/>
    <mergeCell ref="K7:K9"/>
    <mergeCell ref="L7:L9"/>
    <mergeCell ref="O20:O24"/>
    <mergeCell ref="D45:F49"/>
    <mergeCell ref="G45:G49"/>
    <mergeCell ref="H22:H24"/>
    <mergeCell ref="L15:L19"/>
    <mergeCell ref="L20:L24"/>
    <mergeCell ref="G20:G24"/>
    <mergeCell ref="H20:H21"/>
    <mergeCell ref="I20:I24"/>
    <mergeCell ref="O45:O49"/>
    <mergeCell ref="H47:H49"/>
    <mergeCell ref="H30:H31"/>
    <mergeCell ref="I30:I34"/>
    <mergeCell ref="K20:K24"/>
    <mergeCell ref="K15:K19"/>
    <mergeCell ref="O25:O29"/>
    <mergeCell ref="O30:O34"/>
    <mergeCell ref="L25:L29"/>
    <mergeCell ref="L30:L34"/>
    <mergeCell ref="D30:F34"/>
    <mergeCell ref="G30:G34"/>
    <mergeCell ref="G25:G29"/>
    <mergeCell ref="O35:O39"/>
    <mergeCell ref="H37:H39"/>
    <mergeCell ref="H35:H36"/>
    <mergeCell ref="I35:I39"/>
    <mergeCell ref="L35:L39"/>
    <mergeCell ref="K45:K49"/>
    <mergeCell ref="B15:B19"/>
    <mergeCell ref="C15:C19"/>
    <mergeCell ref="D15:F19"/>
    <mergeCell ref="G15:G19"/>
    <mergeCell ref="J15:J19"/>
    <mergeCell ref="H15:H16"/>
    <mergeCell ref="I15:I19"/>
    <mergeCell ref="D20:F24"/>
    <mergeCell ref="J20:J24"/>
    <mergeCell ref="H27:H29"/>
    <mergeCell ref="H25:H26"/>
    <mergeCell ref="I25:I29"/>
    <mergeCell ref="J30:J34"/>
    <mergeCell ref="B25:B29"/>
    <mergeCell ref="C25:C29"/>
    <mergeCell ref="D25:F29"/>
    <mergeCell ref="B30:B34"/>
    <mergeCell ref="C30:C34"/>
    <mergeCell ref="H147:H149"/>
    <mergeCell ref="K145:K149"/>
    <mergeCell ref="H205:H206"/>
    <mergeCell ref="H150:H151"/>
    <mergeCell ref="I150:I154"/>
    <mergeCell ref="J150:J154"/>
    <mergeCell ref="H152:H154"/>
    <mergeCell ref="J165:J169"/>
    <mergeCell ref="H145:H146"/>
    <mergeCell ref="I145:I149"/>
    <mergeCell ref="O155:O159"/>
    <mergeCell ref="K160:K164"/>
    <mergeCell ref="J160:J164"/>
    <mergeCell ref="O225:O229"/>
    <mergeCell ref="A30:A34"/>
    <mergeCell ref="H32:H34"/>
    <mergeCell ref="H45:H46"/>
    <mergeCell ref="A45:A49"/>
    <mergeCell ref="B45:B49"/>
    <mergeCell ref="C45:C49"/>
    <mergeCell ref="A35:A39"/>
    <mergeCell ref="I45:I49"/>
    <mergeCell ref="K70:K74"/>
    <mergeCell ref="K60:K64"/>
    <mergeCell ref="K55:K59"/>
    <mergeCell ref="K50:K54"/>
    <mergeCell ref="H50:H51"/>
    <mergeCell ref="A55:A59"/>
    <mergeCell ref="B55:B59"/>
    <mergeCell ref="C55:C59"/>
    <mergeCell ref="O90:O94"/>
    <mergeCell ref="H92:H94"/>
    <mergeCell ref="A3:O3"/>
    <mergeCell ref="A7:A9"/>
    <mergeCell ref="B7:B9"/>
    <mergeCell ref="C7:C9"/>
    <mergeCell ref="D7:F9"/>
    <mergeCell ref="G7:G9"/>
    <mergeCell ref="H7:H9"/>
    <mergeCell ref="I7:I9"/>
    <mergeCell ref="A10:H14"/>
    <mergeCell ref="I10:I14"/>
    <mergeCell ref="J10:J14"/>
    <mergeCell ref="O10:O14"/>
    <mergeCell ref="M7:O7"/>
    <mergeCell ref="O8:O9"/>
    <mergeCell ref="N8:N9"/>
    <mergeCell ref="M8:M9"/>
    <mergeCell ref="L10:L14"/>
    <mergeCell ref="A20:A24"/>
    <mergeCell ref="B20:B24"/>
    <mergeCell ref="C20:C24"/>
    <mergeCell ref="O15:O19"/>
    <mergeCell ref="H17:H19"/>
    <mergeCell ref="A15:A19"/>
    <mergeCell ref="C35:C39"/>
    <mergeCell ref="D35:F39"/>
    <mergeCell ref="G35:G39"/>
    <mergeCell ref="O75:O79"/>
    <mergeCell ref="H77:H79"/>
    <mergeCell ref="H60:H61"/>
    <mergeCell ref="I60:I64"/>
    <mergeCell ref="J60:J64"/>
    <mergeCell ref="O60:O64"/>
    <mergeCell ref="H62:H64"/>
    <mergeCell ref="L45:L49"/>
    <mergeCell ref="L50:L54"/>
    <mergeCell ref="L55:L59"/>
    <mergeCell ref="L60:L64"/>
    <mergeCell ref="B65:B69"/>
    <mergeCell ref="C65:C69"/>
    <mergeCell ref="D65:F69"/>
    <mergeCell ref="G65:G69"/>
    <mergeCell ref="D70:F74"/>
    <mergeCell ref="G70:G74"/>
    <mergeCell ref="J75:J79"/>
    <mergeCell ref="H70:H71"/>
    <mergeCell ref="L75:L79"/>
    <mergeCell ref="B35:B39"/>
    <mergeCell ref="O40:O44"/>
    <mergeCell ref="J45:J49"/>
    <mergeCell ref="D55:F59"/>
    <mergeCell ref="G55:G59"/>
    <mergeCell ref="A60:A64"/>
    <mergeCell ref="B60:B64"/>
    <mergeCell ref="C60:C64"/>
    <mergeCell ref="D60:F64"/>
    <mergeCell ref="G60:G64"/>
    <mergeCell ref="G50:G54"/>
    <mergeCell ref="A50:A54"/>
    <mergeCell ref="B50:B54"/>
    <mergeCell ref="C50:C54"/>
    <mergeCell ref="D50:F54"/>
    <mergeCell ref="A65:A69"/>
    <mergeCell ref="O130:O134"/>
    <mergeCell ref="J130:J134"/>
    <mergeCell ref="I130:I134"/>
    <mergeCell ref="H127:H129"/>
    <mergeCell ref="H117:H119"/>
    <mergeCell ref="I70:I74"/>
    <mergeCell ref="H95:H96"/>
    <mergeCell ref="J90:J94"/>
    <mergeCell ref="L70:L74"/>
    <mergeCell ref="J70:J74"/>
    <mergeCell ref="O70:O74"/>
    <mergeCell ref="H72:H74"/>
    <mergeCell ref="H130:H131"/>
    <mergeCell ref="O125:O129"/>
    <mergeCell ref="J105:J109"/>
    <mergeCell ref="O105:O109"/>
    <mergeCell ref="O80:O84"/>
    <mergeCell ref="D110:F114"/>
    <mergeCell ref="G110:G114"/>
    <mergeCell ref="I110:I114"/>
    <mergeCell ref="G80:G84"/>
    <mergeCell ref="K105:K109"/>
    <mergeCell ref="H80:H81"/>
    <mergeCell ref="L105:L109"/>
    <mergeCell ref="J95:J99"/>
    <mergeCell ref="J100:J104"/>
    <mergeCell ref="D80:F84"/>
    <mergeCell ref="L100:L104"/>
    <mergeCell ref="H125:H126"/>
    <mergeCell ref="I125:I129"/>
    <mergeCell ref="H115:H116"/>
    <mergeCell ref="H107:H109"/>
    <mergeCell ref="A75:A79"/>
    <mergeCell ref="C90:C94"/>
    <mergeCell ref="D90:F94"/>
    <mergeCell ref="G90:G94"/>
    <mergeCell ref="H90:H91"/>
    <mergeCell ref="G125:G129"/>
    <mergeCell ref="D115:F119"/>
    <mergeCell ref="I120:I124"/>
    <mergeCell ref="B95:B99"/>
    <mergeCell ref="C95:C99"/>
    <mergeCell ref="D95:F99"/>
    <mergeCell ref="G95:G99"/>
    <mergeCell ref="H97:H99"/>
    <mergeCell ref="G105:G109"/>
    <mergeCell ref="H105:H106"/>
    <mergeCell ref="H122:H124"/>
    <mergeCell ref="K90:K94"/>
    <mergeCell ref="J125:J129"/>
    <mergeCell ref="O95:O99"/>
    <mergeCell ref="I80:I84"/>
    <mergeCell ref="H120:H121"/>
    <mergeCell ref="A70:A74"/>
    <mergeCell ref="J110:J114"/>
    <mergeCell ref="H112:H114"/>
    <mergeCell ref="A120:A124"/>
    <mergeCell ref="B120:B124"/>
    <mergeCell ref="C100:C104"/>
    <mergeCell ref="B105:B109"/>
    <mergeCell ref="A110:A114"/>
    <mergeCell ref="B110:B114"/>
    <mergeCell ref="C110:C114"/>
    <mergeCell ref="I115:I119"/>
    <mergeCell ref="J115:J119"/>
    <mergeCell ref="H100:H101"/>
    <mergeCell ref="H102:H104"/>
    <mergeCell ref="B75:B79"/>
    <mergeCell ref="C75:C79"/>
    <mergeCell ref="D75:F79"/>
    <mergeCell ref="G75:G79"/>
    <mergeCell ref="H75:H76"/>
    <mergeCell ref="D120:F124"/>
    <mergeCell ref="G120:G124"/>
    <mergeCell ref="D100:F104"/>
    <mergeCell ref="G100:G104"/>
    <mergeCell ref="A105:A109"/>
    <mergeCell ref="A80:A84"/>
    <mergeCell ref="C105:C109"/>
    <mergeCell ref="D105:F109"/>
    <mergeCell ref="A95:A99"/>
    <mergeCell ref="A100:A104"/>
    <mergeCell ref="I140:I144"/>
    <mergeCell ref="H135:H136"/>
    <mergeCell ref="H137:H139"/>
    <mergeCell ref="H162:H164"/>
    <mergeCell ref="A135:A139"/>
    <mergeCell ref="B135:B139"/>
    <mergeCell ref="C135:C139"/>
    <mergeCell ref="D135:F139"/>
    <mergeCell ref="A160:A164"/>
    <mergeCell ref="A145:A149"/>
    <mergeCell ref="B145:B149"/>
    <mergeCell ref="C145:C149"/>
    <mergeCell ref="C160:C164"/>
    <mergeCell ref="A140:A144"/>
    <mergeCell ref="B140:B144"/>
    <mergeCell ref="A215:A219"/>
    <mergeCell ref="H190:H191"/>
    <mergeCell ref="H157:H159"/>
    <mergeCell ref="I160:I164"/>
    <mergeCell ref="C140:C144"/>
    <mergeCell ref="D140:F144"/>
    <mergeCell ref="G140:G144"/>
    <mergeCell ref="D145:F149"/>
    <mergeCell ref="G145:G149"/>
    <mergeCell ref="G135:G139"/>
    <mergeCell ref="A180:A184"/>
    <mergeCell ref="B180:B184"/>
    <mergeCell ref="C180:C184"/>
    <mergeCell ref="D180:F184"/>
    <mergeCell ref="A170:A174"/>
    <mergeCell ref="I205:I209"/>
    <mergeCell ref="A185:A189"/>
    <mergeCell ref="H165:H166"/>
    <mergeCell ref="A165:A169"/>
    <mergeCell ref="C295:C299"/>
    <mergeCell ref="D295:F299"/>
    <mergeCell ref="D280:F284"/>
    <mergeCell ref="G290:G294"/>
    <mergeCell ref="H287:H289"/>
    <mergeCell ref="B160:B164"/>
    <mergeCell ref="H160:H161"/>
    <mergeCell ref="D250:F254"/>
    <mergeCell ref="C185:C189"/>
    <mergeCell ref="D185:F189"/>
    <mergeCell ref="A175:A179"/>
    <mergeCell ref="G200:G204"/>
    <mergeCell ref="H200:H201"/>
    <mergeCell ref="A220:A224"/>
    <mergeCell ref="A195:A199"/>
    <mergeCell ref="B195:B199"/>
    <mergeCell ref="H295:H296"/>
    <mergeCell ref="H297:H299"/>
    <mergeCell ref="C205:C209"/>
    <mergeCell ref="B205:B209"/>
    <mergeCell ref="C220:C224"/>
    <mergeCell ref="B295:B299"/>
    <mergeCell ref="D210:F214"/>
    <mergeCell ref="B220:B224"/>
    <mergeCell ref="D260:F264"/>
    <mergeCell ref="B265:B269"/>
    <mergeCell ref="C265:C269"/>
    <mergeCell ref="H242:H244"/>
    <mergeCell ref="A270:A274"/>
    <mergeCell ref="B270:B274"/>
    <mergeCell ref="D165:F169"/>
    <mergeCell ref="G165:G169"/>
    <mergeCell ref="D195:F199"/>
    <mergeCell ref="B290:B294"/>
    <mergeCell ref="C290:C294"/>
    <mergeCell ref="D290:F294"/>
    <mergeCell ref="B175:B179"/>
    <mergeCell ref="C175:C179"/>
    <mergeCell ref="A205:A209"/>
    <mergeCell ref="H302:H304"/>
    <mergeCell ref="A250:A254"/>
    <mergeCell ref="A245:A249"/>
    <mergeCell ref="C250:C254"/>
    <mergeCell ref="I245:I249"/>
    <mergeCell ref="B245:B249"/>
    <mergeCell ref="G240:G244"/>
    <mergeCell ref="H192:H194"/>
    <mergeCell ref="A275:A279"/>
    <mergeCell ref="B275:B279"/>
    <mergeCell ref="C275:C279"/>
    <mergeCell ref="D275:F279"/>
    <mergeCell ref="G275:G279"/>
    <mergeCell ref="H275:H276"/>
    <mergeCell ref="C300:C304"/>
    <mergeCell ref="D300:F304"/>
    <mergeCell ref="G295:G299"/>
    <mergeCell ref="A295:A299"/>
    <mergeCell ref="B285:B289"/>
    <mergeCell ref="H290:H291"/>
    <mergeCell ref="H240:H241"/>
    <mergeCell ref="H292:H294"/>
    <mergeCell ref="D220:F224"/>
    <mergeCell ref="B235:B239"/>
    <mergeCell ref="C235:C239"/>
    <mergeCell ref="B230:B234"/>
    <mergeCell ref="C230:C234"/>
    <mergeCell ref="H235:H236"/>
    <mergeCell ref="D225:F229"/>
    <mergeCell ref="A210:A214"/>
    <mergeCell ref="B210:B214"/>
    <mergeCell ref="C210:C214"/>
    <mergeCell ref="L255:L259"/>
    <mergeCell ref="O255:O259"/>
    <mergeCell ref="H237:H239"/>
    <mergeCell ref="K285:K289"/>
    <mergeCell ref="H195:H196"/>
    <mergeCell ref="I195:I199"/>
    <mergeCell ref="K210:K214"/>
    <mergeCell ref="C195:C199"/>
    <mergeCell ref="O265:O269"/>
    <mergeCell ref="L225:L229"/>
    <mergeCell ref="L230:L234"/>
    <mergeCell ref="L235:L239"/>
    <mergeCell ref="L240:L244"/>
    <mergeCell ref="C270:C274"/>
    <mergeCell ref="B280:B284"/>
    <mergeCell ref="H252:H254"/>
    <mergeCell ref="I250:I254"/>
    <mergeCell ref="D235:F239"/>
    <mergeCell ref="G235:G239"/>
    <mergeCell ref="O195:O199"/>
    <mergeCell ref="K195:K199"/>
    <mergeCell ref="A225:A229"/>
    <mergeCell ref="C260:C264"/>
    <mergeCell ref="O240:O244"/>
    <mergeCell ref="K295:K299"/>
    <mergeCell ref="K290:K294"/>
    <mergeCell ref="K225:K229"/>
    <mergeCell ref="O230:O234"/>
    <mergeCell ref="K205:K209"/>
    <mergeCell ref="H207:H209"/>
    <mergeCell ref="D240:F244"/>
    <mergeCell ref="A240:A244"/>
    <mergeCell ref="A235:A239"/>
    <mergeCell ref="A280:A284"/>
    <mergeCell ref="A285:A289"/>
    <mergeCell ref="J240:J244"/>
    <mergeCell ref="I200:I204"/>
    <mergeCell ref="K235:K239"/>
    <mergeCell ref="A200:A204"/>
    <mergeCell ref="D230:F234"/>
    <mergeCell ref="G230:G234"/>
    <mergeCell ref="H230:H231"/>
    <mergeCell ref="G250:G254"/>
    <mergeCell ref="B260:B264"/>
    <mergeCell ref="G265:G269"/>
    <mergeCell ref="D270:F274"/>
    <mergeCell ref="B250:B254"/>
    <mergeCell ref="H227:H229"/>
    <mergeCell ref="H265:H266"/>
    <mergeCell ref="H267:H269"/>
    <mergeCell ref="J250:J254"/>
    <mergeCell ref="C240:C244"/>
    <mergeCell ref="J245:J249"/>
    <mergeCell ref="I275:I279"/>
    <mergeCell ref="B200:B204"/>
    <mergeCell ref="L300:L304"/>
    <mergeCell ref="A605:A609"/>
    <mergeCell ref="K360:K364"/>
    <mergeCell ref="J205:J209"/>
    <mergeCell ref="H197:H199"/>
    <mergeCell ref="H167:H169"/>
    <mergeCell ref="I165:I169"/>
    <mergeCell ref="J200:J204"/>
    <mergeCell ref="O200:O204"/>
    <mergeCell ref="L205:L209"/>
    <mergeCell ref="L170:L174"/>
    <mergeCell ref="O170:O174"/>
    <mergeCell ref="H172:H174"/>
    <mergeCell ref="L155:L159"/>
    <mergeCell ref="K190:K194"/>
    <mergeCell ref="O305:O309"/>
    <mergeCell ref="H307:H309"/>
    <mergeCell ref="O295:O299"/>
    <mergeCell ref="J280:J284"/>
    <mergeCell ref="O280:O284"/>
    <mergeCell ref="J275:J279"/>
    <mergeCell ref="O275:O279"/>
    <mergeCell ref="O270:O274"/>
    <mergeCell ref="H277:H279"/>
    <mergeCell ref="H250:H251"/>
    <mergeCell ref="I240:I244"/>
    <mergeCell ref="K245:K249"/>
    <mergeCell ref="K230:K234"/>
    <mergeCell ref="O250:O254"/>
    <mergeCell ref="O235:O239"/>
    <mergeCell ref="I265:I269"/>
    <mergeCell ref="L275:L279"/>
    <mergeCell ref="L250:L254"/>
    <mergeCell ref="L290:L294"/>
    <mergeCell ref="L295:L299"/>
    <mergeCell ref="J260:J264"/>
    <mergeCell ref="A610:H610"/>
    <mergeCell ref="G475:G479"/>
    <mergeCell ref="D450:F454"/>
    <mergeCell ref="I415:I419"/>
    <mergeCell ref="J415:J419"/>
    <mergeCell ref="A475:A479"/>
    <mergeCell ref="B475:B479"/>
    <mergeCell ref="A485:A489"/>
    <mergeCell ref="B485:B489"/>
    <mergeCell ref="J395:J399"/>
    <mergeCell ref="G400:G404"/>
    <mergeCell ref="H400:H401"/>
    <mergeCell ref="I400:I404"/>
    <mergeCell ref="J400:J404"/>
    <mergeCell ref="H437:H439"/>
    <mergeCell ref="C430:C434"/>
    <mergeCell ref="D430:F434"/>
    <mergeCell ref="H415:H416"/>
    <mergeCell ref="H412:H414"/>
    <mergeCell ref="I295:I299"/>
    <mergeCell ref="J300:J304"/>
    <mergeCell ref="I560:I564"/>
    <mergeCell ref="J285:J289"/>
    <mergeCell ref="C400:C404"/>
    <mergeCell ref="D400:F404"/>
    <mergeCell ref="L410:L414"/>
    <mergeCell ref="L415:L419"/>
    <mergeCell ref="H377:H379"/>
    <mergeCell ref="A611:F611"/>
    <mergeCell ref="L470:L474"/>
    <mergeCell ref="G460:G464"/>
    <mergeCell ref="K415:K419"/>
    <mergeCell ref="H600:H601"/>
    <mergeCell ref="I600:I604"/>
    <mergeCell ref="B565:B569"/>
    <mergeCell ref="C565:C569"/>
    <mergeCell ref="D565:F569"/>
    <mergeCell ref="G565:G569"/>
    <mergeCell ref="H565:H566"/>
    <mergeCell ref="I565:I569"/>
    <mergeCell ref="J565:J569"/>
    <mergeCell ref="K565:K569"/>
    <mergeCell ref="L565:L569"/>
    <mergeCell ref="O565:O569"/>
    <mergeCell ref="I440:I444"/>
    <mergeCell ref="J440:J444"/>
    <mergeCell ref="H442:H444"/>
    <mergeCell ref="I425:I429"/>
    <mergeCell ref="H417:H419"/>
    <mergeCell ref="G415:G419"/>
    <mergeCell ref="C420:C424"/>
    <mergeCell ref="I430:I434"/>
    <mergeCell ref="J430:J434"/>
    <mergeCell ref="O520:O524"/>
    <mergeCell ref="A530:A534"/>
    <mergeCell ref="D475:F479"/>
    <mergeCell ref="L460:L464"/>
    <mergeCell ref="O455:O459"/>
    <mergeCell ref="H457:H459"/>
    <mergeCell ref="O460:O464"/>
    <mergeCell ref="L545:L549"/>
    <mergeCell ref="L520:L524"/>
    <mergeCell ref="J455:J459"/>
    <mergeCell ref="I375:I379"/>
    <mergeCell ref="H557:H559"/>
    <mergeCell ref="L550:L554"/>
    <mergeCell ref="L560:L564"/>
    <mergeCell ref="O560:O564"/>
    <mergeCell ref="H562:H564"/>
    <mergeCell ref="O510:O514"/>
    <mergeCell ref="L390:L394"/>
    <mergeCell ref="O390:O394"/>
    <mergeCell ref="D485:F489"/>
    <mergeCell ref="G485:G489"/>
    <mergeCell ref="L465:L469"/>
    <mergeCell ref="B605:B609"/>
    <mergeCell ref="C605:C609"/>
    <mergeCell ref="D605:F609"/>
    <mergeCell ref="H390:H391"/>
    <mergeCell ref="I390:I394"/>
    <mergeCell ref="J390:J394"/>
    <mergeCell ref="C440:C444"/>
    <mergeCell ref="H455:H456"/>
    <mergeCell ref="L445:L449"/>
    <mergeCell ref="H462:H464"/>
    <mergeCell ref="K445:K449"/>
    <mergeCell ref="L435:L439"/>
    <mergeCell ref="K430:K434"/>
    <mergeCell ref="K440:K444"/>
    <mergeCell ref="L440:L444"/>
    <mergeCell ref="O440:O444"/>
    <mergeCell ref="O425:O429"/>
    <mergeCell ref="B615:E615"/>
    <mergeCell ref="O340:O344"/>
    <mergeCell ref="H342:H344"/>
    <mergeCell ref="A350:A354"/>
    <mergeCell ref="B350:B354"/>
    <mergeCell ref="C350:C354"/>
    <mergeCell ref="D350:F354"/>
    <mergeCell ref="D405:F409"/>
    <mergeCell ref="A425:A429"/>
    <mergeCell ref="B425:B429"/>
    <mergeCell ref="C425:C429"/>
    <mergeCell ref="B480:B484"/>
    <mergeCell ref="C480:C484"/>
    <mergeCell ref="D480:F484"/>
    <mergeCell ref="G480:G484"/>
    <mergeCell ref="H480:H481"/>
    <mergeCell ref="C560:C564"/>
    <mergeCell ref="D560:F564"/>
    <mergeCell ref="L430:L434"/>
    <mergeCell ref="K425:K429"/>
    <mergeCell ref="A445:H449"/>
    <mergeCell ref="O445:O449"/>
    <mergeCell ref="I460:I464"/>
    <mergeCell ref="J460:J464"/>
    <mergeCell ref="C450:C454"/>
    <mergeCell ref="G450:G454"/>
    <mergeCell ref="A455:A459"/>
    <mergeCell ref="B455:B459"/>
    <mergeCell ref="C455:C459"/>
    <mergeCell ref="I455:I459"/>
    <mergeCell ref="A440:A444"/>
    <mergeCell ref="B440:B444"/>
    <mergeCell ref="B616:E616"/>
    <mergeCell ref="J590:J594"/>
    <mergeCell ref="A550:A554"/>
    <mergeCell ref="B550:B554"/>
    <mergeCell ref="C550:C554"/>
    <mergeCell ref="D550:F554"/>
    <mergeCell ref="G550:G554"/>
    <mergeCell ref="H550:H551"/>
    <mergeCell ref="I550:I554"/>
    <mergeCell ref="J550:J554"/>
    <mergeCell ref="C490:C494"/>
    <mergeCell ref="D490:F494"/>
    <mergeCell ref="G490:G494"/>
    <mergeCell ref="H490:H491"/>
    <mergeCell ref="I490:I494"/>
    <mergeCell ref="J490:J494"/>
    <mergeCell ref="H587:H589"/>
    <mergeCell ref="I515:I519"/>
    <mergeCell ref="H577:H579"/>
    <mergeCell ref="A520:H524"/>
    <mergeCell ref="A570:H574"/>
    <mergeCell ref="I570:I574"/>
    <mergeCell ref="J495:J499"/>
    <mergeCell ref="J515:J519"/>
    <mergeCell ref="H497:H499"/>
    <mergeCell ref="A600:A604"/>
    <mergeCell ref="B600:B604"/>
    <mergeCell ref="C600:C604"/>
    <mergeCell ref="D600:F604"/>
    <mergeCell ref="G600:G604"/>
    <mergeCell ref="H585:H586"/>
    <mergeCell ref="I585:I589"/>
    <mergeCell ref="O450:O454"/>
    <mergeCell ref="H452:H454"/>
    <mergeCell ref="K450:K454"/>
    <mergeCell ref="I445:I449"/>
    <mergeCell ref="J445:J449"/>
    <mergeCell ref="H427:H429"/>
    <mergeCell ref="J435:J439"/>
    <mergeCell ref="K455:K459"/>
    <mergeCell ref="C585:C589"/>
    <mergeCell ref="D585:F589"/>
    <mergeCell ref="G585:G589"/>
    <mergeCell ref="B555:B559"/>
    <mergeCell ref="L585:L589"/>
    <mergeCell ref="B495:B499"/>
    <mergeCell ref="J600:J604"/>
    <mergeCell ref="A460:A464"/>
    <mergeCell ref="A310:A314"/>
    <mergeCell ref="L360:L364"/>
    <mergeCell ref="I370:I374"/>
    <mergeCell ref="A500:H504"/>
    <mergeCell ref="I500:I504"/>
    <mergeCell ref="J500:J504"/>
    <mergeCell ref="K500:K504"/>
    <mergeCell ref="L500:L504"/>
    <mergeCell ref="O500:O504"/>
    <mergeCell ref="A505:A509"/>
    <mergeCell ref="B505:B509"/>
    <mergeCell ref="C505:C509"/>
    <mergeCell ref="D505:F509"/>
    <mergeCell ref="G505:G509"/>
    <mergeCell ref="H505:H506"/>
    <mergeCell ref="I505:I509"/>
    <mergeCell ref="A315:A319"/>
    <mergeCell ref="K340:K344"/>
    <mergeCell ref="A260:A264"/>
    <mergeCell ref="A265:A269"/>
    <mergeCell ref="O300:O304"/>
    <mergeCell ref="G285:G289"/>
    <mergeCell ref="H285:H286"/>
    <mergeCell ref="L285:L289"/>
    <mergeCell ref="O285:O289"/>
    <mergeCell ref="H260:H261"/>
    <mergeCell ref="I290:I294"/>
    <mergeCell ref="J290:J294"/>
    <mergeCell ref="O315:O319"/>
    <mergeCell ref="O310:O314"/>
    <mergeCell ref="B310:B314"/>
    <mergeCell ref="C310:C314"/>
    <mergeCell ref="D310:F314"/>
    <mergeCell ref="I315:I319"/>
    <mergeCell ref="I285:I289"/>
    <mergeCell ref="J320:J324"/>
    <mergeCell ref="L310:L314"/>
    <mergeCell ref="H335:H336"/>
    <mergeCell ref="O335:O339"/>
    <mergeCell ref="H322:H324"/>
    <mergeCell ref="H270:H271"/>
    <mergeCell ref="I335:I339"/>
    <mergeCell ref="J335:J339"/>
    <mergeCell ref="L335:L339"/>
    <mergeCell ref="H262:H264"/>
    <mergeCell ref="C280:C284"/>
    <mergeCell ref="L270:L274"/>
    <mergeCell ref="D285:F289"/>
    <mergeCell ref="A40:A44"/>
    <mergeCell ref="B40:B44"/>
    <mergeCell ref="C40:C44"/>
    <mergeCell ref="D40:F44"/>
    <mergeCell ref="G40:G44"/>
    <mergeCell ref="H40:H41"/>
    <mergeCell ref="I40:I44"/>
    <mergeCell ref="J40:J44"/>
    <mergeCell ref="K40:K44"/>
    <mergeCell ref="L40:L44"/>
    <mergeCell ref="H42:H44"/>
    <mergeCell ref="A155:A159"/>
    <mergeCell ref="B155:B159"/>
    <mergeCell ref="C155:C159"/>
    <mergeCell ref="D155:F159"/>
    <mergeCell ref="G155:G159"/>
    <mergeCell ref="H155:H156"/>
    <mergeCell ref="I155:I159"/>
    <mergeCell ref="J155:J159"/>
    <mergeCell ref="K85:K89"/>
    <mergeCell ref="K155:K159"/>
    <mergeCell ref="L80:L84"/>
    <mergeCell ref="J85:J89"/>
    <mergeCell ref="H85:H86"/>
    <mergeCell ref="I85:I89"/>
    <mergeCell ref="L85:L89"/>
    <mergeCell ref="L90:L94"/>
    <mergeCell ref="L95:L99"/>
    <mergeCell ref="K80:K84"/>
    <mergeCell ref="H87:H89"/>
    <mergeCell ref="L125:L129"/>
    <mergeCell ref="H140:H141"/>
    <mergeCell ref="J295:J299"/>
    <mergeCell ref="G280:G284"/>
    <mergeCell ref="I260:I264"/>
    <mergeCell ref="K270:K274"/>
    <mergeCell ref="K100:K104"/>
    <mergeCell ref="A85:A89"/>
    <mergeCell ref="B85:B89"/>
    <mergeCell ref="C85:C89"/>
    <mergeCell ref="D85:F89"/>
    <mergeCell ref="G85:G89"/>
    <mergeCell ref="A90:A94"/>
    <mergeCell ref="B80:B84"/>
    <mergeCell ref="C80:C84"/>
    <mergeCell ref="C125:C129"/>
    <mergeCell ref="D125:F129"/>
    <mergeCell ref="A130:A134"/>
    <mergeCell ref="B130:B134"/>
    <mergeCell ref="D130:F134"/>
    <mergeCell ref="C130:C134"/>
    <mergeCell ref="H110:H111"/>
    <mergeCell ref="A115:A119"/>
    <mergeCell ref="B115:B119"/>
    <mergeCell ref="C115:C119"/>
    <mergeCell ref="A125:A129"/>
    <mergeCell ref="B125:B129"/>
    <mergeCell ref="B100:B104"/>
    <mergeCell ref="G115:G119"/>
    <mergeCell ref="J80:J84"/>
    <mergeCell ref="D265:F269"/>
    <mergeCell ref="J195:J199"/>
    <mergeCell ref="C200:C204"/>
    <mergeCell ref="D200:F204"/>
    <mergeCell ref="L265:L269"/>
    <mergeCell ref="C285:C289"/>
    <mergeCell ref="J370:J374"/>
    <mergeCell ref="I345:I349"/>
    <mergeCell ref="J345:J349"/>
    <mergeCell ref="O400:O404"/>
    <mergeCell ref="H402:H404"/>
    <mergeCell ref="A370:A374"/>
    <mergeCell ref="B365:B369"/>
    <mergeCell ref="L280:L284"/>
    <mergeCell ref="J305:J309"/>
    <mergeCell ref="K305:K309"/>
    <mergeCell ref="K300:K304"/>
    <mergeCell ref="O85:O89"/>
    <mergeCell ref="O160:O164"/>
    <mergeCell ref="B165:B169"/>
    <mergeCell ref="C165:C169"/>
    <mergeCell ref="O245:O249"/>
    <mergeCell ref="G310:G314"/>
    <mergeCell ref="H312:H314"/>
    <mergeCell ref="I320:I324"/>
    <mergeCell ref="B215:B219"/>
    <mergeCell ref="C215:C219"/>
    <mergeCell ref="D215:F219"/>
    <mergeCell ref="G215:G219"/>
    <mergeCell ref="H215:H216"/>
    <mergeCell ref="I215:I219"/>
    <mergeCell ref="J215:J219"/>
    <mergeCell ref="K215:K219"/>
    <mergeCell ref="L215:L219"/>
    <mergeCell ref="O215:O219"/>
    <mergeCell ref="H217:H219"/>
    <mergeCell ref="O165:O169"/>
    <mergeCell ref="C120:C124"/>
    <mergeCell ref="A255:A259"/>
    <mergeCell ref="B255:B259"/>
    <mergeCell ref="C255:C259"/>
    <mergeCell ref="D255:F259"/>
    <mergeCell ref="G255:G259"/>
    <mergeCell ref="H255:H256"/>
    <mergeCell ref="I255:I259"/>
    <mergeCell ref="J255:J259"/>
    <mergeCell ref="K255:K259"/>
    <mergeCell ref="H337:H339"/>
    <mergeCell ref="K345:K349"/>
    <mergeCell ref="L345:L349"/>
    <mergeCell ref="O345:O349"/>
    <mergeCell ref="H347:H349"/>
    <mergeCell ref="K400:K404"/>
    <mergeCell ref="L400:L404"/>
    <mergeCell ref="H257:H259"/>
    <mergeCell ref="A325:A329"/>
    <mergeCell ref="L340:L344"/>
    <mergeCell ref="O260:O264"/>
    <mergeCell ref="A340:A344"/>
    <mergeCell ref="B340:B344"/>
    <mergeCell ref="A335:A339"/>
    <mergeCell ref="B335:B339"/>
    <mergeCell ref="C335:C339"/>
    <mergeCell ref="O290:O294"/>
    <mergeCell ref="D345:F349"/>
    <mergeCell ref="G345:G349"/>
    <mergeCell ref="H345:H346"/>
    <mergeCell ref="L355:L359"/>
  </mergeCells>
  <phoneticPr fontId="1" type="noConversion"/>
  <printOptions horizontalCentered="1"/>
  <pageMargins left="0.23622047244094491" right="0.23622047244094491" top="0.47244094488188981" bottom="0.31496062992125984" header="0.19685039370078741" footer="0.15748031496062992"/>
  <pageSetup paperSize="9" scale="63" fitToHeight="0" orientation="landscape" verticalDpi="4294967293" r:id="rId1"/>
  <headerFooter alignWithMargins="0">
    <oddHeader xml:space="preserve">&amp;LInwestycje_2021
&amp;CBudżet powiatu na 2021 rok
 </oddHeader>
  </headerFooter>
  <rowBreaks count="20" manualBreakCount="20">
    <brk id="39" max="17" man="1"/>
    <brk id="74" max="17" man="1"/>
    <brk id="109" max="17" man="1"/>
    <brk id="144" max="17" man="1"/>
    <brk id="179" max="17" man="1"/>
    <brk id="214" max="17" man="1"/>
    <brk id="249" max="17" man="1"/>
    <brk id="284" max="17" man="1"/>
    <brk id="319" max="17" man="1"/>
    <brk id="354" max="17" man="1"/>
    <brk id="389" max="17" man="1"/>
    <brk id="419" max="17" man="1"/>
    <brk id="444" max="17" man="1"/>
    <brk id="454" max="17" man="1"/>
    <brk id="484" max="17" man="1"/>
    <brk id="509" max="17" man="1"/>
    <brk id="539" max="17" man="1"/>
    <brk id="569" max="17" man="1"/>
    <brk id="599" max="17" man="1"/>
    <brk id="610" max="16" man="1"/>
  </rowBreaks>
  <colBreaks count="1" manualBreakCount="1">
    <brk id="17" max="60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9" workbookViewId="0">
      <selection activeCell="O4" sqref="O4"/>
    </sheetView>
  </sheetViews>
  <sheetFormatPr defaultRowHeight="13.2" x14ac:dyDescent="0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Nr 6_Inwestycje_2021_plan</vt:lpstr>
      <vt:lpstr>Arkusz1</vt:lpstr>
      <vt:lpstr>'Nr 6_Inwestycje_2021_plan'!Obszar_wydruku</vt:lpstr>
      <vt:lpstr>'Nr 6_Inwestycje_2021_plan'!Tytuły_wydruku</vt:lpstr>
    </vt:vector>
  </TitlesOfParts>
  <Company>Starostwo Powiatowe w Białymstoku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</dc:creator>
  <cp:lastModifiedBy>Bożena Pieciul</cp:lastModifiedBy>
  <cp:lastPrinted>2021-11-18T11:52:26Z</cp:lastPrinted>
  <dcterms:created xsi:type="dcterms:W3CDTF">2004-10-15T20:04:07Z</dcterms:created>
  <dcterms:modified xsi:type="dcterms:W3CDTF">2022-02-08T12:09:53Z</dcterms:modified>
</cp:coreProperties>
</file>