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92" windowHeight="4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<sst xmlns="http://schemas.openxmlformats.org/spreadsheetml/2006/main" count="44" uniqueCount="38">
  <si>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Lp.</t>
  </si>
  <si>
    <t>Treść</t>
  </si>
  <si>
    <t>1.</t>
  </si>
  <si>
    <t>2.</t>
  </si>
  <si>
    <t>2.1</t>
  </si>
  <si>
    <t>Wydatki finansowane ww. środkami, z tego:</t>
  </si>
  <si>
    <t>Plan finansowy wydzielonego rachunku środków z Funduszu Pomocy</t>
  </si>
  <si>
    <t>2022 r.</t>
  </si>
  <si>
    <t>świadczenia rodzinne</t>
  </si>
  <si>
    <t>2.2</t>
  </si>
  <si>
    <t xml:space="preserve">jednorazowe świadczenie pieniężne w wysokości 300 zł </t>
  </si>
  <si>
    <t>2.3</t>
  </si>
  <si>
    <t>wykonanie zdjęć obywatelom Ukrainy ubiegającym się o nadanie numeru PESEL</t>
  </si>
  <si>
    <t>2.4</t>
  </si>
  <si>
    <t>nadanie numerów PESEL obywatelom Ukrainy</t>
  </si>
  <si>
    <t>2.5</t>
  </si>
  <si>
    <t xml:space="preserve">zapewnienie posiłku dla dzieci i młodzieży </t>
  </si>
  <si>
    <t>2.6</t>
  </si>
  <si>
    <t xml:space="preserve">realizacja dodatkowych zadań oświatowych związanych z kształceniem, wychowaniem i opieką nad dziećmi i uczniami będącymi obywatelami Ukrainy </t>
  </si>
  <si>
    <t>2.7</t>
  </si>
  <si>
    <t>na świadczenie pieniężne z tytułu zapewnienia zakwaterowania i wyżywienia obywatelom Ukrainy oraz koszty obsługi tego zadania</t>
  </si>
  <si>
    <t>2.8</t>
  </si>
  <si>
    <t>zapewnienie całodziennego wyżywienia zbiorowego obywatelom Ukrainy</t>
  </si>
  <si>
    <t>2023 r.</t>
  </si>
  <si>
    <t>Ogółem</t>
  </si>
  <si>
    <t>-</t>
  </si>
  <si>
    <t>2.9</t>
  </si>
  <si>
    <t>inne zadania własne i zlecone z zakresu pomocy społecznej</t>
  </si>
  <si>
    <t>1.1</t>
  </si>
  <si>
    <t xml:space="preserve"> - środki otrzymane z Funduszu</t>
  </si>
  <si>
    <t>1.2</t>
  </si>
  <si>
    <t xml:space="preserve"> - środki zwrócone do Funduszu</t>
  </si>
  <si>
    <t>Środki z Funduszu Pomocy</t>
  </si>
  <si>
    <t>2.10</t>
  </si>
  <si>
    <t>potwierdzenie tożsamości obywateli Ukrainy i wprowadzenie danych do rejestru danych kontaktowych</t>
  </si>
  <si>
    <t>2.11</t>
  </si>
  <si>
    <t xml:space="preserve">zakup podręczników, materiałów edukacyjnych i materiałów ćwiczeniowych dla uczniów będących obywatelami Ukrainy </t>
  </si>
  <si>
    <t>Załącznik nr 1 do zarządzenia nr 199/2023 Burmistrza Kamieńca Ząbkowickiego z dnia 31 lipca 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</si>
</sst>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44" fontId="0" fillId="0" borderId="10" xfId="58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44" fontId="0" fillId="0" borderId="19" xfId="58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4" fontId="0" fillId="0" borderId="13" xfId="58" applyFont="1" applyBorder="1" applyAlignment="1">
      <alignment horizontal="center" vertical="center"/>
    </xf>
    <xf numFmtId="44" fontId="1" fillId="0" borderId="15" xfId="58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4" fontId="0" fillId="0" borderId="24" xfId="0" applyNumberFormat="1" applyBorder="1" applyAlignment="1">
      <alignment/>
    </xf>
    <xf numFmtId="44" fontId="1" fillId="0" borderId="25" xfId="58" applyFont="1" applyFill="1" applyBorder="1" applyAlignment="1">
      <alignment horizontal="center" vertical="center"/>
    </xf>
    <xf numFmtId="44" fontId="0" fillId="0" borderId="23" xfId="58" applyFont="1" applyBorder="1" applyAlignment="1">
      <alignment horizontal="center" vertical="center"/>
    </xf>
    <xf numFmtId="44" fontId="0" fillId="0" borderId="26" xfId="58" applyFont="1" applyBorder="1" applyAlignment="1">
      <alignment horizontal="center" vertical="center"/>
    </xf>
    <xf numFmtId="44" fontId="1" fillId="0" borderId="13" xfId="0" applyNumberFormat="1" applyFont="1" applyBorder="1" applyAlignment="1">
      <alignment horizontal="center" vertical="center"/>
    </xf>
    <xf numFmtId="44" fontId="1" fillId="0" borderId="23" xfId="58" applyFont="1" applyBorder="1" applyAlignment="1">
      <alignment vertical="center"/>
    </xf>
    <xf numFmtId="44" fontId="0" fillId="0" borderId="23" xfId="58" applyFont="1" applyBorder="1" applyAlignment="1">
      <alignment vertical="center"/>
    </xf>
    <xf numFmtId="44" fontId="0" fillId="0" borderId="19" xfId="58" applyFont="1" applyBorder="1" applyAlignment="1">
      <alignment vertical="center"/>
    </xf>
    <xf numFmtId="44" fontId="0" fillId="0" borderId="19" xfId="58" applyFont="1" applyFill="1" applyBorder="1" applyAlignment="1">
      <alignment horizontal="center" vertical="center"/>
    </xf>
    <xf numFmtId="44" fontId="0" fillId="0" borderId="27" xfId="58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30" zoomScaleNormal="130" zoomScalePageLayoutView="0" workbookViewId="0" topLeftCell="A1">
      <selection activeCell="A1" sqref="A1:E1"/>
    </sheetView>
  </sheetViews>
  <sheetFormatPr defaultColWidth="9.140625" defaultRowHeight="12.75"/>
  <cols>
    <col min="1" max="1" width="4.57421875" style="0" bestFit="1" customWidth="1"/>
    <col min="2" max="2" width="94.28125" style="0" customWidth="1"/>
    <col min="3" max="3" width="15.7109375" style="1" customWidth="1"/>
    <col min="4" max="5" width="15.7109375" style="0" customWidth="1"/>
  </cols>
  <sheetData>
    <row r="1" spans="1:5" ht="12.75">
      <c r="A1" s="41" t="s">
        <v>37</v>
      </c>
      <c r="B1" s="41"/>
      <c r="C1" s="41"/>
      <c r="D1" s="41"/>
      <c r="E1" s="41"/>
    </row>
    <row r="2" s="6" customFormat="1" ht="12.75">
      <c r="A2" s="5"/>
    </row>
    <row r="3" spans="1:3" s="6" customFormat="1" ht="12.75">
      <c r="A3" s="5"/>
      <c r="B3" s="5"/>
      <c r="C3" s="5"/>
    </row>
    <row r="4" spans="1:3" s="6" customFormat="1" ht="12.75">
      <c r="A4" s="5"/>
      <c r="B4" s="5"/>
      <c r="C4" s="5"/>
    </row>
    <row r="6" spans="1:5" ht="33" customHeight="1">
      <c r="A6" s="40" t="s">
        <v>6</v>
      </c>
      <c r="B6" s="40"/>
      <c r="C6" s="40"/>
      <c r="D6" s="40"/>
      <c r="E6" s="40"/>
    </row>
    <row r="7" ht="13.5" thickBot="1"/>
    <row r="8" spans="1:5" ht="21" customHeight="1">
      <c r="A8" s="4" t="s">
        <v>0</v>
      </c>
      <c r="B8" s="17" t="s">
        <v>1</v>
      </c>
      <c r="C8" s="18" t="s">
        <v>7</v>
      </c>
      <c r="D8" s="18" t="s">
        <v>23</v>
      </c>
      <c r="E8" s="28" t="s">
        <v>24</v>
      </c>
    </row>
    <row r="9" spans="1:5" ht="14.25" customHeight="1">
      <c r="A9" s="14">
        <v>1</v>
      </c>
      <c r="B9" s="15">
        <v>2</v>
      </c>
      <c r="C9" s="16">
        <v>3</v>
      </c>
      <c r="D9" s="16">
        <v>4</v>
      </c>
      <c r="E9" s="29">
        <v>5</v>
      </c>
    </row>
    <row r="10" spans="1:5" ht="21.75" customHeight="1">
      <c r="A10" s="7" t="s">
        <v>2</v>
      </c>
      <c r="B10" s="8" t="s">
        <v>32</v>
      </c>
      <c r="C10" s="34">
        <f>C11-C12</f>
        <v>308849.62000000005</v>
      </c>
      <c r="D10" s="34">
        <f>D11-D12</f>
        <v>61120.96000000001</v>
      </c>
      <c r="E10" s="35">
        <f>SUM(C10:D10)</f>
        <v>369970.5800000001</v>
      </c>
    </row>
    <row r="11" spans="1:5" ht="21.75" customHeight="1">
      <c r="A11" s="25" t="s">
        <v>28</v>
      </c>
      <c r="B11" s="20" t="s">
        <v>29</v>
      </c>
      <c r="C11" s="37">
        <f>37078.25+3300+336+423+6135+27.09+21984+67602.91+8056+8294+13.54+63480+6301+59208+312+1723+6301+1412+5549+108.36+5131+121.9+5804+29.67+4111</f>
        <v>312841.72000000003</v>
      </c>
      <c r="D11" s="37">
        <f>336+5766+600+3203+5792+2821+1300+4337+300+560+2821+4802+2573+464+4.98+600+576+3031+4647+4802+300+448+239.98+3456+300+2394+4647</f>
        <v>61120.96000000001</v>
      </c>
      <c r="E11" s="36">
        <f>SUM(C11:D11)</f>
        <v>373962.68000000005</v>
      </c>
    </row>
    <row r="12" spans="1:5" ht="21.75" customHeight="1">
      <c r="A12" s="25" t="s">
        <v>30</v>
      </c>
      <c r="B12" s="20" t="s">
        <v>31</v>
      </c>
      <c r="C12" s="37">
        <f>3408+56.1+528</f>
        <v>3992.1</v>
      </c>
      <c r="D12" s="37">
        <v>0</v>
      </c>
      <c r="E12" s="36">
        <f>SUM(C12:D12)</f>
        <v>3992.1</v>
      </c>
    </row>
    <row r="13" spans="1:5" ht="7.5" customHeight="1">
      <c r="A13" s="11"/>
      <c r="B13" s="12"/>
      <c r="C13" s="13"/>
      <c r="D13" s="13"/>
      <c r="E13" s="30"/>
    </row>
    <row r="14" spans="1:5" ht="21.75" customHeight="1">
      <c r="A14" s="9" t="s">
        <v>3</v>
      </c>
      <c r="B14" s="10" t="s">
        <v>5</v>
      </c>
      <c r="C14" s="24">
        <f>SUM(C15:C25)</f>
        <v>308849.61999999994</v>
      </c>
      <c r="D14" s="24">
        <f>SUM(D15:D25)</f>
        <v>61120.96000000001</v>
      </c>
      <c r="E14" s="31">
        <f>SUM(E15:E25)</f>
        <v>369970.5799999999</v>
      </c>
    </row>
    <row r="15" spans="1:5" ht="21.75" customHeight="1">
      <c r="A15" s="19" t="s">
        <v>4</v>
      </c>
      <c r="B15" s="20" t="s">
        <v>8</v>
      </c>
      <c r="C15" s="21">
        <f>4223+1238+544+336+1723+1412+5131-56.1</f>
        <v>14550.9</v>
      </c>
      <c r="D15" s="21">
        <f>5766+2821+2821+2573+3031+3456+2394</f>
        <v>22862</v>
      </c>
      <c r="E15" s="32">
        <f>SUM(C15:D15)</f>
        <v>37412.9</v>
      </c>
    </row>
    <row r="16" spans="1:5" ht="21.75" customHeight="1">
      <c r="A16" s="19" t="s">
        <v>9</v>
      </c>
      <c r="B16" s="20" t="s">
        <v>10</v>
      </c>
      <c r="C16" s="38">
        <f>18840+6360+3300-3408</f>
        <v>25092</v>
      </c>
      <c r="D16" s="21">
        <f>600</f>
        <v>600</v>
      </c>
      <c r="E16" s="32">
        <f aca="true" t="shared" si="0" ref="E16:E25">SUM(C16:D16)</f>
        <v>25692</v>
      </c>
    </row>
    <row r="17" spans="1:5" ht="21.75" customHeight="1">
      <c r="A17" s="19" t="s">
        <v>11</v>
      </c>
      <c r="B17" s="22" t="s">
        <v>27</v>
      </c>
      <c r="C17" s="21" t="s">
        <v>25</v>
      </c>
      <c r="D17" s="21">
        <f>1300+300+600+300+300</f>
        <v>2800</v>
      </c>
      <c r="E17" s="32">
        <f t="shared" si="0"/>
        <v>2800</v>
      </c>
    </row>
    <row r="18" spans="1:5" ht="21.75" customHeight="1">
      <c r="A18" s="19" t="s">
        <v>13</v>
      </c>
      <c r="B18" s="22" t="s">
        <v>12</v>
      </c>
      <c r="C18" s="21">
        <v>3192.75</v>
      </c>
      <c r="D18" s="21" t="s">
        <v>25</v>
      </c>
      <c r="E18" s="32">
        <f t="shared" si="0"/>
        <v>3192.75</v>
      </c>
    </row>
    <row r="19" spans="1:5" ht="21.75" customHeight="1">
      <c r="A19" s="25" t="s">
        <v>15</v>
      </c>
      <c r="B19" s="22" t="s">
        <v>14</v>
      </c>
      <c r="C19" s="23">
        <f>1483.5+27.09+13.54+108.36+121.9+29.67</f>
        <v>1784.06</v>
      </c>
      <c r="D19" s="23" t="s">
        <v>25</v>
      </c>
      <c r="E19" s="32">
        <f t="shared" si="0"/>
        <v>1784.06</v>
      </c>
    </row>
    <row r="20" spans="1:5" ht="21.75" customHeight="1">
      <c r="A20" s="25" t="s">
        <v>17</v>
      </c>
      <c r="B20" s="22" t="s">
        <v>16</v>
      </c>
      <c r="C20" s="23">
        <f>1620-528</f>
        <v>1092</v>
      </c>
      <c r="D20" s="23">
        <f>336+560+464+576+448</f>
        <v>2384</v>
      </c>
      <c r="E20" s="32">
        <f t="shared" si="0"/>
        <v>3476</v>
      </c>
    </row>
    <row r="21" spans="1:5" ht="26.25">
      <c r="A21" s="27" t="s">
        <v>19</v>
      </c>
      <c r="B21" s="22" t="s">
        <v>18</v>
      </c>
      <c r="C21" s="23">
        <f>6135+8056+8294+6301+6301+5549+5804+4111</f>
        <v>50551</v>
      </c>
      <c r="D21" s="23">
        <f>3203+5792+4337+4802+4647+4802+4647</f>
        <v>32230</v>
      </c>
      <c r="E21" s="32">
        <f t="shared" si="0"/>
        <v>82781</v>
      </c>
    </row>
    <row r="22" spans="1:5" ht="26.25">
      <c r="A22" s="27" t="s">
        <v>21</v>
      </c>
      <c r="B22" s="22" t="s">
        <v>20</v>
      </c>
      <c r="C22" s="23">
        <f>84496+63480+59208+312</f>
        <v>207496</v>
      </c>
      <c r="D22" s="23" t="s">
        <v>25</v>
      </c>
      <c r="E22" s="32">
        <f t="shared" si="0"/>
        <v>207496</v>
      </c>
    </row>
    <row r="23" spans="1:5" ht="21.75" customHeight="1">
      <c r="A23" s="27" t="s">
        <v>26</v>
      </c>
      <c r="B23" s="22" t="s">
        <v>22</v>
      </c>
      <c r="C23" s="23">
        <v>5090.91</v>
      </c>
      <c r="D23" s="23" t="s">
        <v>25</v>
      </c>
      <c r="E23" s="39">
        <v>5090.91</v>
      </c>
    </row>
    <row r="24" spans="1:5" ht="21.75" customHeight="1">
      <c r="A24" s="27" t="s">
        <v>33</v>
      </c>
      <c r="B24" s="22" t="s">
        <v>34</v>
      </c>
      <c r="C24" s="23" t="s">
        <v>25</v>
      </c>
      <c r="D24" s="23">
        <v>4.98</v>
      </c>
      <c r="E24" s="39">
        <v>4.98</v>
      </c>
    </row>
    <row r="25" spans="1:5" ht="27.75" customHeight="1" thickBot="1">
      <c r="A25" s="26" t="s">
        <v>35</v>
      </c>
      <c r="B25" s="2" t="s">
        <v>36</v>
      </c>
      <c r="C25" s="3" t="s">
        <v>25</v>
      </c>
      <c r="D25" s="3">
        <v>239.98</v>
      </c>
      <c r="E25" s="33">
        <f t="shared" si="0"/>
        <v>239.98</v>
      </c>
    </row>
  </sheetData>
  <sheetProtection password="9088" sheet="1" objects="1" scenarios="1" autoFilter="0"/>
  <mergeCells count="2">
    <mergeCell ref="A1:E1"/>
    <mergeCell ref="A6:E6"/>
  </mergeCells>
  <printOptions/>
  <pageMargins left="0.19" right="0.15748031496062992" top="0.6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Jacek Rozumek</cp:lastModifiedBy>
  <cp:lastPrinted>2023-07-06T10:54:03Z</cp:lastPrinted>
  <dcterms:created xsi:type="dcterms:W3CDTF">2021-04-14T06:21:25Z</dcterms:created>
  <dcterms:modified xsi:type="dcterms:W3CDTF">2023-08-07T09:49:31Z</dcterms:modified>
  <cp:category/>
  <cp:version/>
  <cp:contentType/>
  <cp:contentStatus/>
</cp:coreProperties>
</file>