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B1\Desktop\broker\"/>
    </mc:Choice>
  </mc:AlternateContent>
  <xr:revisionPtr revIDLastSave="0" documentId="13_ncr:1_{4208F6B9-D5F7-4B69-8FAF-11BBFC5E3096}" xr6:coauthVersionLast="47" xr6:coauthVersionMax="47" xr10:uidLastSave="{00000000-0000-0000-0000-000000000000}"/>
  <bookViews>
    <workbookView xWindow="-120" yWindow="-120" windowWidth="29040" windowHeight="15720" tabRatio="700" xr2:uid="{00000000-000D-0000-FFFF-FFFF00000000}"/>
  </bookViews>
  <sheets>
    <sheet name="budynki" sheetId="1" r:id="rId1"/>
    <sheet name="środki trwałe" sheetId="7" r:id="rId2"/>
    <sheet name="elektronika" sheetId="2" r:id="rId3"/>
    <sheet name="wykaz pojazdów" sheetId="9" r:id="rId4"/>
    <sheet name="wykaz szkód" sheetId="8" r:id="rId5"/>
  </sheets>
  <definedNames>
    <definedName name="_xlnm.Print_Area" localSheetId="0">budynki!$A$1:$I$53</definedName>
    <definedName name="_xlnm.Print_Area" localSheetId="2">elektronika!$A$1:$D$36</definedName>
    <definedName name="_xlnm.Print_Area" localSheetId="1">'środki trwałe'!$A$1:$E$10</definedName>
    <definedName name="_xlnm.Print_Area" localSheetId="3">'wykaz pojazdów'!$A$1:$S$22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7" l="1"/>
  <c r="E10" i="7"/>
  <c r="D10" i="7"/>
  <c r="D55" i="1"/>
  <c r="D50" i="1"/>
  <c r="D47" i="1"/>
  <c r="E10" i="8"/>
  <c r="D37" i="1"/>
  <c r="D30" i="2" l="1"/>
  <c r="D40" i="2" l="1"/>
  <c r="D39" i="2"/>
  <c r="D23" i="2" l="1"/>
  <c r="D36" i="2" l="1"/>
  <c r="D16" i="2"/>
  <c r="D13" i="2"/>
  <c r="D10" i="2" l="1"/>
  <c r="D7" i="2" l="1"/>
</calcChain>
</file>

<file path=xl/sharedStrings.xml><?xml version="1.0" encoding="utf-8"?>
<sst xmlns="http://schemas.openxmlformats.org/spreadsheetml/2006/main" count="309" uniqueCount="215">
  <si>
    <t>lp.</t>
  </si>
  <si>
    <t>rok budowy</t>
  </si>
  <si>
    <t>wartość (początkowa)</t>
  </si>
  <si>
    <t>nazwa środka trwałego</t>
  </si>
  <si>
    <t>rok produkcji</t>
  </si>
  <si>
    <t>Lp.</t>
  </si>
  <si>
    <t>lokalizacja (adres)</t>
  </si>
  <si>
    <t>Łącznie</t>
  </si>
  <si>
    <t>1.</t>
  </si>
  <si>
    <t xml:space="preserve">wartość początkowa (księgowa brutto)             </t>
  </si>
  <si>
    <t>Załącznik nr 3</t>
  </si>
  <si>
    <t>Wykaz sprzętu elektronicznego stacjonarnego</t>
  </si>
  <si>
    <t>nazwa budynku / budowli</t>
  </si>
  <si>
    <t>Nazwa jednostki</t>
  </si>
  <si>
    <t>środki trwałe,wyposażenie</t>
  </si>
  <si>
    <t>zbiory biblioteczne</t>
  </si>
  <si>
    <t>powierzchnia</t>
  </si>
  <si>
    <t>Konstrukcja</t>
  </si>
  <si>
    <t xml:space="preserve">zabezpieczenia (znane zabiezpieczenia p-poż i przeciw kradzieżowe)                                     </t>
  </si>
  <si>
    <t>Załącznik nr 1</t>
  </si>
  <si>
    <t>Wykaz budynków i budowli</t>
  </si>
  <si>
    <t>Aktualny przegląd</t>
  </si>
  <si>
    <t>1. Urząd Gminy</t>
  </si>
  <si>
    <t>Urząd Gminy Ciepielów</t>
  </si>
  <si>
    <t>Budynek OSP w Bąkowa</t>
  </si>
  <si>
    <t>Budynek OSP Ciepielów</t>
  </si>
  <si>
    <t>Budynek OSP Łaziska</t>
  </si>
  <si>
    <t>Budynek OSP Bielany</t>
  </si>
  <si>
    <t>Szatnia przy boisku</t>
  </si>
  <si>
    <t>Budynek hydroforni Ciepielów</t>
  </si>
  <si>
    <t>Budynek OSP Antoniów</t>
  </si>
  <si>
    <t>Budynek Dom Ludowy</t>
  </si>
  <si>
    <t>sprzęt elektroniczny</t>
  </si>
  <si>
    <t>Oczyszczalnia ścieków</t>
  </si>
  <si>
    <t>Budowa miejsca pamięci</t>
  </si>
  <si>
    <t>Bąkowa</t>
  </si>
  <si>
    <t>budynek murowany, 2-kontygnacyjny</t>
  </si>
  <si>
    <t>Ciepielów</t>
  </si>
  <si>
    <t>budynek murowany, kryty blachą</t>
  </si>
  <si>
    <t>Łaziska</t>
  </si>
  <si>
    <t>budynek murowany, kryty blachą - modernizacja budynku  w 2008 roku</t>
  </si>
  <si>
    <t>budynek murowany</t>
  </si>
  <si>
    <t>Bielany</t>
  </si>
  <si>
    <t>ul. B.Chłopskich Ciepielów</t>
  </si>
  <si>
    <t>ul. Czachowskiego 1 Ciepielów</t>
  </si>
  <si>
    <t>Antoniów</t>
  </si>
  <si>
    <t>Wielgie</t>
  </si>
  <si>
    <t>wartość</t>
  </si>
  <si>
    <t>Boisko wielofunkcyjne</t>
  </si>
  <si>
    <t>Budynek administracyjny</t>
  </si>
  <si>
    <t>Tor rowerowy PUMPTRAK</t>
  </si>
  <si>
    <t xml:space="preserve">Miejsce spotkań i rekreacji w Mariankach, Podgórzu i Dreznie </t>
  </si>
  <si>
    <t>Fontanna i teren wokół</t>
  </si>
  <si>
    <t>Tor rowerowy PUMPTRAK KIDS</t>
  </si>
  <si>
    <t>Park publiczny</t>
  </si>
  <si>
    <t>Kompleks sportowo- rekreacyjny</t>
  </si>
  <si>
    <t>Budowa małej OSA  w Bąkowej</t>
  </si>
  <si>
    <t>Budowa małej OSA w Ciepielowie</t>
  </si>
  <si>
    <t>Miejsce spotkań i rekreacji w Kałków, Chotyze, Wielgie, Pcin, Stary Ciepielów</t>
  </si>
  <si>
    <t>Mini kompleks sportowo-rekreacyjny</t>
  </si>
  <si>
    <t>Wykaz sprzętu elektronicznego przenośnego</t>
  </si>
  <si>
    <t>załącznik nr 2</t>
  </si>
  <si>
    <t>wykaz środków trwałych i wyposażenia</t>
  </si>
  <si>
    <t xml:space="preserve">Zagospodarowanie terenu wokół  SUW </t>
  </si>
  <si>
    <t>Świesielice</t>
  </si>
  <si>
    <t>Stary Ciepielów</t>
  </si>
  <si>
    <t>Budynek SUW</t>
  </si>
  <si>
    <t>Amfiteatr</t>
  </si>
  <si>
    <t>Świetlica wiejska</t>
  </si>
  <si>
    <t>Konstrukcja murowana</t>
  </si>
  <si>
    <t>2.</t>
  </si>
  <si>
    <t>Zespół Szkolno-Przedszkolny w Ciepielowie</t>
  </si>
  <si>
    <t>budynek Wielgie</t>
  </si>
  <si>
    <t>alarm</t>
  </si>
  <si>
    <t xml:space="preserve">murowana </t>
  </si>
  <si>
    <t>Wielgie 58, 27-310 Ciepielów</t>
  </si>
  <si>
    <t>budynek ul. Lekarska</t>
  </si>
  <si>
    <t>alarm i monitoring</t>
  </si>
  <si>
    <t>ul. Lekarska 1,  27-310 Ciepielów</t>
  </si>
  <si>
    <t>sala gimnastyczna ul. Lekarska</t>
  </si>
  <si>
    <t>murowana ze wzmocnieniami w postaci słupów, wieńców żelbetonowych</t>
  </si>
  <si>
    <t>budynek Pl.  Zwycięstwa część dydaktyczna</t>
  </si>
  <si>
    <t>ul. Plac Zwycięstwa 37, 27-310 Ciepielów</t>
  </si>
  <si>
    <t>budynek Pl.  Zwycięstwa</t>
  </si>
  <si>
    <t>sala gimnastyczna Pl. Zwycięstwa</t>
  </si>
  <si>
    <t>budynek ul. Papuzińskiego</t>
  </si>
  <si>
    <t>ul. Papuzińskiego 57, 27-310 Ciepieló</t>
  </si>
  <si>
    <t>Budynek basenu przy PSP W Ciepielowie</t>
  </si>
  <si>
    <t>2022/2023</t>
  </si>
  <si>
    <t>Zespół Szkolno- Przedszkolny w Ciepielowie</t>
  </si>
  <si>
    <t>2. Zespół Szkolno- Przedszkolny w Ciepielowie</t>
  </si>
  <si>
    <t>sprzęt elektroniczny ''Mazowsze''</t>
  </si>
  <si>
    <t xml:space="preserve">sprzęt elektroniczny laptopy HP 250 </t>
  </si>
  <si>
    <t>sprzęt elektroniczny laptopy LENOVO s 340-15 IIIK1</t>
  </si>
  <si>
    <t xml:space="preserve">laptop HP  15s-fg2720nd </t>
  </si>
  <si>
    <t>laptopy DELL Vostro 3530</t>
  </si>
  <si>
    <t>3.</t>
  </si>
  <si>
    <t>Publiczna Szkoła Podstawowa w Bąkowej</t>
  </si>
  <si>
    <t xml:space="preserve">budynek </t>
  </si>
  <si>
    <t>murowana</t>
  </si>
  <si>
    <t>Bakowa 107, 27-310 Ciepielów</t>
  </si>
  <si>
    <t>3. Publiczna Szkoła Podstawowa w Bąkowej</t>
  </si>
  <si>
    <t>zestaw komputerowy komputer Adax monitor i zestaw bezprzewodowy</t>
  </si>
  <si>
    <t>4.</t>
  </si>
  <si>
    <t>Gminny Ośrodek Pomocy Społecznej w Ciepielowie</t>
  </si>
  <si>
    <t>4. Gminny Osrodek Pomocy Społecznej w Ciepielowie</t>
  </si>
  <si>
    <t>komputer 1 szt.</t>
  </si>
  <si>
    <t>Dane pojazdów</t>
  </si>
  <si>
    <t>Właściciel</t>
  </si>
  <si>
    <t>Marka</t>
  </si>
  <si>
    <t>Typ, model</t>
  </si>
  <si>
    <t>Nr podw./ nadw.</t>
  </si>
  <si>
    <t>Nr rej.</t>
  </si>
  <si>
    <t>Rodzaj pojazdu</t>
  </si>
  <si>
    <t>Poj.</t>
  </si>
  <si>
    <t>ilość miejsc</t>
  </si>
  <si>
    <t>DATA I REJESTRACJI</t>
  </si>
  <si>
    <t>DMC</t>
  </si>
  <si>
    <t xml:space="preserve"> ładowność</t>
  </si>
  <si>
    <t>Rok prod.</t>
  </si>
  <si>
    <t>moc</t>
  </si>
  <si>
    <t xml:space="preserve">Wartość pojazdu z aktualnej polisy </t>
  </si>
  <si>
    <t xml:space="preserve">Okres ubezpieczenia OC i NW </t>
  </si>
  <si>
    <t xml:space="preserve">Okres ubezpieczenia AC i KR </t>
  </si>
  <si>
    <t>Od</t>
  </si>
  <si>
    <t>Do</t>
  </si>
  <si>
    <t>Ubezpieczający: Gmina Ciepielów, Czechowskiego 1, 27-310 Ciepielów, REGON: 670223617</t>
  </si>
  <si>
    <t>JELCZ</t>
  </si>
  <si>
    <t>005</t>
  </si>
  <si>
    <t>samochód specjalny pożarniczy</t>
  </si>
  <si>
    <t>Urząd Gminy Ciepielów, Czechowskiego 1, 27-310 Ciepielów, REGON: 000537444</t>
  </si>
  <si>
    <t>Gmina Ciepielów, Czechowskiego 1, 27-310 Ciepielów, REGON: 670223617</t>
  </si>
  <si>
    <t>SETRA</t>
  </si>
  <si>
    <t>S 315</t>
  </si>
  <si>
    <t>VF962710120300480</t>
  </si>
  <si>
    <t>WLI 27410</t>
  </si>
  <si>
    <t>autobus</t>
  </si>
  <si>
    <t>60+25</t>
  </si>
  <si>
    <t>10.07.2002/30.12.2019 W kraju</t>
  </si>
  <si>
    <t>METAL-FACH</t>
  </si>
  <si>
    <t>T735A/1</t>
  </si>
  <si>
    <t>SUMP15CXAPSSK0194</t>
  </si>
  <si>
    <t>WLI 73HS</t>
  </si>
  <si>
    <t>przyczepa ciężarowa</t>
  </si>
  <si>
    <t>02,04,2025</t>
  </si>
  <si>
    <t>TEMARED</t>
  </si>
  <si>
    <t>3</t>
  </si>
  <si>
    <t>SWH3S00600B155900</t>
  </si>
  <si>
    <t>WLI 02HC</t>
  </si>
  <si>
    <t>przyczepa lekka</t>
  </si>
  <si>
    <t>RENAULT</t>
  </si>
  <si>
    <t>MIDIUM</t>
  </si>
  <si>
    <t>VF644BHM000002303</t>
  </si>
  <si>
    <t>WLI 26977</t>
  </si>
  <si>
    <t>STAR</t>
  </si>
  <si>
    <t>M78/12.227</t>
  </si>
  <si>
    <t>SUSM78ZZZ3F001582</t>
  </si>
  <si>
    <t>WLI H900</t>
  </si>
  <si>
    <t>Carpol Trafic</t>
  </si>
  <si>
    <t>VF1JL000970762425</t>
  </si>
  <si>
    <t>WLI 34606</t>
  </si>
  <si>
    <t>samochód osobowy</t>
  </si>
  <si>
    <t>pojazd użyczony SPZOZ</t>
  </si>
  <si>
    <t>TYM</t>
  </si>
  <si>
    <t>Ciągnik rolniczy T 1004</t>
  </si>
  <si>
    <t>TY1100SPCMKI00024</t>
  </si>
  <si>
    <t>WLI 50KM</t>
  </si>
  <si>
    <t>Ciągnik rolniczy</t>
  </si>
  <si>
    <t>OSP Antoniów, Antoniów 8, 27-310 Ciepielów, REGON: 572766411</t>
  </si>
  <si>
    <t>P244L11921</t>
  </si>
  <si>
    <t>WLI J486</t>
  </si>
  <si>
    <t>315 UL</t>
  </si>
  <si>
    <t>WKK32500001012166</t>
  </si>
  <si>
    <t>WLI 19032</t>
  </si>
  <si>
    <t>17.10.2000/23.08.2016 w kraju</t>
  </si>
  <si>
    <t>VOLVO/CARRUS</t>
  </si>
  <si>
    <t>FL6-14</t>
  </si>
  <si>
    <t>YV2E4C4AXYB256442</t>
  </si>
  <si>
    <t>WLI 09259</t>
  </si>
  <si>
    <t>FORD</t>
  </si>
  <si>
    <t>TRANSIT</t>
  </si>
  <si>
    <t>WF0XXXBDFX9X54286</t>
  </si>
  <si>
    <t>WLI 04620</t>
  </si>
  <si>
    <t>VOLVO</t>
  </si>
  <si>
    <t>FLD3C</t>
  </si>
  <si>
    <t>YV2T0Y1B4HZ110168</t>
  </si>
  <si>
    <t>WLI 19798</t>
  </si>
  <si>
    <t>SCANIA</t>
  </si>
  <si>
    <t>P360</t>
  </si>
  <si>
    <t>YS2P4X20005712027</t>
  </si>
  <si>
    <t>WLI 37098</t>
  </si>
  <si>
    <t>FIAT</t>
  </si>
  <si>
    <t>FIORINO 225</t>
  </si>
  <si>
    <t>ZFA22500006L67969</t>
  </si>
  <si>
    <t>WLI 33812</t>
  </si>
  <si>
    <t>SAMOCHÓD CIĘŻAROWY DO 3,5 T</t>
  </si>
  <si>
    <t>LP</t>
  </si>
  <si>
    <t>Rodzaj szkody</t>
  </si>
  <si>
    <t>Przedmiot szkody</t>
  </si>
  <si>
    <t>Data szkody</t>
  </si>
  <si>
    <t>Kwota odszk.</t>
  </si>
  <si>
    <t>KOMPLEKS SPORTOWY/MURAWA/INNE ELEMENTY INFRASTRUKTURY</t>
  </si>
  <si>
    <t>SUMA:</t>
  </si>
  <si>
    <t>WODOCIĄG/USZKODZENIE MECHANICZNE</t>
  </si>
  <si>
    <t>szkoda komunikacyjna AC</t>
  </si>
  <si>
    <t>SZKODA MAJĄTKOWA</t>
  </si>
  <si>
    <t>* Sposób obliczenia nowej wartości odtworzeniowej = budynki administracyjne, budynki szkolne, hale sportowe, budynki mieszkalne, świetlice- 7 192,00 zł /m2,  remizy OSP -5 754,00 zł/m2, 
budynki gospodarcze - 4 315,00 zł/m2</t>
  </si>
  <si>
    <t>sprzęt elektroniczny stacjonarny</t>
  </si>
  <si>
    <t>sprzęt elektroniczny przenośny</t>
  </si>
  <si>
    <t xml:space="preserve">załącznik nr 4 </t>
  </si>
  <si>
    <t>wykaz pojazdów</t>
  </si>
  <si>
    <t>załącznik nr 5</t>
  </si>
  <si>
    <t>wykaz szkodowości</t>
  </si>
  <si>
    <t>22.02.2022</t>
  </si>
  <si>
    <r>
      <t xml:space="preserve">Gmina Ciepielów, Czechowskiego 1, 27-310 Ciepielów, REGON: 670223617, </t>
    </r>
    <r>
      <rPr>
        <i/>
        <u/>
        <sz val="10"/>
        <rFont val="Arial"/>
        <family val="2"/>
        <charset val="238"/>
      </rPr>
      <t>UŻYTKOWNIK: ZESPÓŁ SZKOLNO - PRZEDSZKOLNY W CIEPIELOWIE, REGON: 365107778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</si>
</sst>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  <numFmt numFmtId="165" formatCode="d/mm/yyyy"/>
  </numFmts>
  <fonts count="3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i/>
      <u/>
      <sz val="10"/>
      <name val="Verdana"/>
      <family val="2"/>
      <charset val="238"/>
    </font>
    <font>
      <b/>
      <u/>
      <sz val="10"/>
      <name val="Verdana"/>
      <family val="2"/>
      <charset val="238"/>
    </font>
    <font>
      <b/>
      <sz val="10"/>
      <color indexed="9"/>
      <name val="Verdana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1"/>
      <name val="Verdana"/>
      <family val="2"/>
      <charset val="238"/>
    </font>
    <font>
      <b/>
      <sz val="10"/>
      <color theme="1"/>
      <name val="Czcionka tekstu podstawowego"/>
      <charset val="238"/>
    </font>
    <font>
      <sz val="11"/>
      <name val="Arial"/>
      <family val="2"/>
      <charset val="238"/>
    </font>
    <font>
      <sz val="9"/>
      <name val="Verdana"/>
      <family val="2"/>
      <charset val="238"/>
    </font>
    <font>
      <b/>
      <sz val="9"/>
      <color theme="0"/>
      <name val="Verdana"/>
      <family val="2"/>
      <charset val="238"/>
    </font>
    <font>
      <sz val="10"/>
      <name val="Arial"/>
      <family val="2"/>
      <charset val="238"/>
    </font>
    <font>
      <b/>
      <sz val="10"/>
      <color theme="0"/>
      <name val="Verdana"/>
      <family val="2"/>
      <charset val="238"/>
    </font>
    <font>
      <sz val="10"/>
      <color theme="0"/>
      <name val="Verdana"/>
      <family val="2"/>
      <charset val="238"/>
    </font>
    <font>
      <i/>
      <sz val="10"/>
      <color theme="0"/>
      <name val="Verdana"/>
      <family val="2"/>
      <charset val="238"/>
    </font>
    <font>
      <b/>
      <i/>
      <u/>
      <sz val="9"/>
      <name val="Verdana"/>
      <family val="2"/>
      <charset val="238"/>
    </font>
    <font>
      <b/>
      <i/>
      <u/>
      <sz val="12"/>
      <name val="Verdana"/>
      <family val="2"/>
      <charset val="238"/>
    </font>
    <font>
      <b/>
      <u/>
      <sz val="10"/>
      <color theme="1"/>
      <name val="Verdana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8"/>
      <name val="Verdana"/>
      <family val="2"/>
      <charset val="238"/>
    </font>
    <font>
      <b/>
      <i/>
      <sz val="10"/>
      <color theme="0"/>
      <name val="Verdana"/>
      <family val="2"/>
      <charset val="238"/>
    </font>
    <font>
      <sz val="11"/>
      <color rgb="FF000000"/>
      <name val="Arial"/>
      <family val="2"/>
      <charset val="238"/>
    </font>
    <font>
      <sz val="10"/>
      <color theme="1"/>
      <name val="Calibri Light"/>
      <family val="2"/>
      <charset val="238"/>
    </font>
    <font>
      <sz val="10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i/>
      <sz val="11"/>
      <color rgb="FFFF0000"/>
      <name val="Arial"/>
      <family val="2"/>
      <charset val="238"/>
    </font>
    <font>
      <sz val="10"/>
      <color theme="0"/>
      <name val="Calibri Light"/>
      <family val="2"/>
      <charset val="238"/>
    </font>
    <font>
      <sz val="8"/>
      <color rgb="FFFF0000"/>
      <name val="Arial"/>
      <family val="2"/>
      <charset val="238"/>
    </font>
    <font>
      <i/>
      <u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92165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44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/>
    <xf numFmtId="44" fontId="7" fillId="4" borderId="1" xfId="0" applyNumberFormat="1" applyFont="1" applyFill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7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top" textRotation="180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4" fontId="6" fillId="2" borderId="1" xfId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 wrapText="1"/>
    </xf>
    <xf numFmtId="164" fontId="18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vertical="center" wrapText="1"/>
    </xf>
    <xf numFmtId="164" fontId="3" fillId="0" borderId="0" xfId="0" applyNumberFormat="1" applyFont="1"/>
    <xf numFmtId="0" fontId="5" fillId="3" borderId="1" xfId="0" applyFont="1" applyFill="1" applyBorder="1" applyAlignment="1">
      <alignment vertical="center" wrapText="1"/>
    </xf>
    <xf numFmtId="44" fontId="7" fillId="4" borderId="0" xfId="0" applyNumberFormat="1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44" fontId="1" fillId="0" borderId="0" xfId="0" applyNumberFormat="1" applyFont="1" applyAlignment="1">
      <alignment horizontal="center" vertical="center"/>
    </xf>
    <xf numFmtId="44" fontId="1" fillId="3" borderId="1" xfId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right" vertical="center"/>
    </xf>
    <xf numFmtId="44" fontId="7" fillId="4" borderId="3" xfId="0" applyNumberFormat="1" applyFont="1" applyFill="1" applyBorder="1" applyAlignment="1">
      <alignment horizontal="center" vertical="center" wrapText="1"/>
    </xf>
    <xf numFmtId="44" fontId="7" fillId="4" borderId="3" xfId="0" applyNumberFormat="1" applyFont="1" applyFill="1" applyBorder="1" applyAlignment="1">
      <alignment horizontal="center" vertical="center"/>
    </xf>
    <xf numFmtId="164" fontId="12" fillId="0" borderId="0" xfId="0" applyNumberFormat="1" applyFont="1"/>
    <xf numFmtId="44" fontId="0" fillId="0" borderId="0" xfId="0" applyNumberFormat="1"/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8" fontId="1" fillId="3" borderId="1" xfId="3" applyNumberFormat="1" applyFont="1" applyFill="1" applyBorder="1" applyAlignment="1">
      <alignment horizontal="center" vertical="center" wrapText="1"/>
    </xf>
    <xf numFmtId="8" fontId="25" fillId="3" borderId="1" xfId="3" applyNumberFormat="1" applyFont="1" applyFill="1" applyBorder="1" applyAlignment="1">
      <alignment horizontal="center" vertical="center" wrapText="1"/>
    </xf>
    <xf numFmtId="8" fontId="1" fillId="3" borderId="1" xfId="3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16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8" fontId="15" fillId="2" borderId="1" xfId="1" applyNumberFormat="1" applyFont="1" applyFill="1" applyBorder="1" applyAlignment="1">
      <alignment horizontal="center" vertical="center" wrapText="1"/>
    </xf>
    <xf numFmtId="44" fontId="3" fillId="0" borderId="0" xfId="1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vertical="center" wrapText="1"/>
    </xf>
    <xf numFmtId="0" fontId="28" fillId="3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right" vertical="center" wrapText="1"/>
    </xf>
    <xf numFmtId="8" fontId="15" fillId="2" borderId="1" xfId="3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4" fontId="1" fillId="0" borderId="1" xfId="3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17" fontId="1" fillId="3" borderId="1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44" fontId="1" fillId="3" borderId="1" xfId="3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left" vertical="center" wrapText="1"/>
    </xf>
    <xf numFmtId="0" fontId="1" fillId="3" borderId="1" xfId="3" applyNumberFormat="1" applyFont="1" applyFill="1" applyBorder="1" applyAlignment="1">
      <alignment horizontal="center" vertical="center"/>
    </xf>
    <xf numFmtId="44" fontId="1" fillId="0" borderId="1" xfId="3" applyFont="1" applyBorder="1" applyAlignment="1">
      <alignment horizontal="center" vertical="center" wrapText="1"/>
    </xf>
    <xf numFmtId="44" fontId="1" fillId="3" borderId="1" xfId="3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 wrapText="1"/>
    </xf>
    <xf numFmtId="44" fontId="15" fillId="2" borderId="1" xfId="3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4" fontId="23" fillId="3" borderId="12" xfId="0" applyNumberFormat="1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center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2" fontId="1" fillId="3" borderId="0" xfId="0" applyNumberFormat="1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3" fillId="0" borderId="1" xfId="0" applyFont="1" applyBorder="1" applyAlignment="1" applyProtection="1">
      <alignment horizontal="center" vertical="center" wrapText="1"/>
      <protection locked="0"/>
    </xf>
    <xf numFmtId="0" fontId="33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14" fontId="33" fillId="0" borderId="1" xfId="0" applyNumberFormat="1" applyFont="1" applyBorder="1" applyAlignment="1" applyProtection="1">
      <alignment horizontal="center" vertical="center" wrapText="1"/>
      <protection locked="0"/>
    </xf>
    <xf numFmtId="49" fontId="1" fillId="3" borderId="1" xfId="0" quotePrefix="1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8" fontId="3" fillId="0" borderId="0" xfId="1" applyNumberFormat="1" applyFont="1" applyFill="1" applyAlignment="1">
      <alignment horizontal="center" vertical="center"/>
    </xf>
    <xf numFmtId="0" fontId="36" fillId="2" borderId="1" xfId="0" applyFont="1" applyFill="1" applyBorder="1" applyAlignment="1" applyProtection="1">
      <alignment horizontal="center" vertical="center" wrapText="1"/>
      <protection locked="0"/>
    </xf>
    <xf numFmtId="164" fontId="3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3" fillId="3" borderId="1" xfId="0" applyFont="1" applyFill="1" applyBorder="1" applyAlignment="1" applyProtection="1">
      <alignment horizontal="center" vertical="center" wrapText="1"/>
      <protection locked="0"/>
    </xf>
    <xf numFmtId="0" fontId="33" fillId="3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164" fontId="33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3" fillId="3" borderId="1" xfId="0" applyNumberFormat="1" applyFont="1" applyFill="1" applyBorder="1" applyAlignment="1">
      <alignment horizontal="center" vertical="center" wrapText="1"/>
    </xf>
    <xf numFmtId="0" fontId="1" fillId="0" borderId="1" xfId="3" applyNumberFormat="1" applyFont="1" applyFill="1" applyBorder="1" applyAlignment="1">
      <alignment horizontal="center" vertical="center" wrapText="1"/>
    </xf>
    <xf numFmtId="44" fontId="23" fillId="3" borderId="1" xfId="3" applyFont="1" applyFill="1" applyBorder="1" applyAlignment="1">
      <alignment vertical="center"/>
    </xf>
    <xf numFmtId="44" fontId="1" fillId="3" borderId="1" xfId="3" applyFont="1" applyFill="1" applyBorder="1" applyAlignment="1">
      <alignment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35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0" fontId="20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0" fillId="2" borderId="3" xfId="0" applyFont="1" applyFill="1" applyBorder="1" applyAlignment="1">
      <alignment horizontal="left" vertical="center" wrapText="1"/>
    </xf>
    <xf numFmtId="0" fontId="30" fillId="2" borderId="6" xfId="0" applyFont="1" applyFill="1" applyBorder="1" applyAlignment="1">
      <alignment horizontal="left" vertical="center" wrapText="1"/>
    </xf>
    <xf numFmtId="0" fontId="30" fillId="2" borderId="4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164" fontId="29" fillId="0" borderId="2" xfId="0" applyNumberFormat="1" applyFont="1" applyBorder="1" applyAlignment="1">
      <alignment horizontal="center" vertical="center" wrapText="1"/>
    </xf>
    <xf numFmtId="164" fontId="29" fillId="0" borderId="12" xfId="0" applyNumberFormat="1" applyFont="1" applyBorder="1" applyAlignment="1">
      <alignment horizontal="center" vertical="center" wrapText="1"/>
    </xf>
    <xf numFmtId="164" fontId="29" fillId="0" borderId="5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</cellXfs>
  <cellStyles count="5">
    <cellStyle name="Normalny" xfId="0" builtinId="0"/>
    <cellStyle name="Normalny 2" xfId="2" xr:uid="{47261D90-0B55-4B0E-AE74-3A5E97ED00A7}"/>
    <cellStyle name="Walutowy" xfId="1" builtinId="4"/>
    <cellStyle name="Walutowy 2" xfId="3" xr:uid="{CC54224B-079D-4425-87ED-1C3A592F9D19}"/>
    <cellStyle name="Walutowy 3" xfId="4" xr:uid="{6D35038C-11B6-4A91-ADC7-872078877D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J55"/>
  <sheetViews>
    <sheetView tabSelected="1" view="pageBreakPreview" zoomScaleNormal="100" zoomScaleSheetLayoutView="100" zoomScalePageLayoutView="90" workbookViewId="0">
      <selection activeCell="B3" sqref="B3:I3"/>
    </sheetView>
  </sheetViews>
  <sheetFormatPr defaultColWidth="9.140625" defaultRowHeight="14.25"/>
  <cols>
    <col min="1" max="1" width="3.7109375" style="13" bestFit="1" customWidth="1"/>
    <col min="2" max="2" width="34.140625" style="59" customWidth="1"/>
    <col min="3" max="3" width="13.7109375" style="13" bestFit="1" customWidth="1"/>
    <col min="4" max="4" width="25" style="69" bestFit="1" customWidth="1"/>
    <col min="5" max="5" width="15.28515625" style="13" bestFit="1" customWidth="1"/>
    <col min="6" max="6" width="29" style="1" customWidth="1"/>
    <col min="7" max="7" width="11.7109375" style="13" customWidth="1"/>
    <col min="8" max="8" width="31.5703125" style="1" customWidth="1"/>
    <col min="9" max="9" width="38.140625" style="39" customWidth="1"/>
    <col min="10" max="10" width="16" style="1" bestFit="1" customWidth="1"/>
    <col min="11" max="11" width="9.140625" style="1"/>
    <col min="12" max="12" width="16.85546875" style="1" bestFit="1" customWidth="1"/>
    <col min="13" max="13" width="15.7109375" style="1" bestFit="1" customWidth="1"/>
    <col min="14" max="16384" width="9.140625" style="1"/>
  </cols>
  <sheetData>
    <row r="1" spans="1:10" ht="15">
      <c r="H1" s="157" t="s">
        <v>19</v>
      </c>
      <c r="I1" s="157"/>
    </row>
    <row r="2" spans="1:10" ht="15">
      <c r="B2" s="1"/>
      <c r="H2" s="157" t="s">
        <v>20</v>
      </c>
      <c r="I2" s="157"/>
    </row>
    <row r="3" spans="1:10" ht="40.5" customHeight="1">
      <c r="B3" s="156" t="s">
        <v>206</v>
      </c>
      <c r="C3" s="156"/>
      <c r="D3" s="156"/>
      <c r="E3" s="156"/>
      <c r="F3" s="156"/>
      <c r="G3" s="156"/>
      <c r="H3" s="156"/>
      <c r="I3" s="156"/>
    </row>
    <row r="4" spans="1:10" ht="66.75" customHeight="1">
      <c r="A4" s="14" t="s">
        <v>5</v>
      </c>
      <c r="B4" s="60" t="s">
        <v>12</v>
      </c>
      <c r="C4" s="14" t="s">
        <v>1</v>
      </c>
      <c r="D4" s="24" t="s">
        <v>9</v>
      </c>
      <c r="E4" s="14" t="s">
        <v>16</v>
      </c>
      <c r="F4" s="14" t="s">
        <v>18</v>
      </c>
      <c r="G4" s="14" t="s">
        <v>21</v>
      </c>
      <c r="H4" s="14" t="s">
        <v>17</v>
      </c>
      <c r="I4" s="37" t="s">
        <v>6</v>
      </c>
    </row>
    <row r="5" spans="1:10" ht="12" customHeight="1">
      <c r="A5" s="26" t="s">
        <v>8</v>
      </c>
      <c r="B5" s="158" t="s">
        <v>23</v>
      </c>
      <c r="C5" s="158"/>
      <c r="D5" s="158"/>
      <c r="E5" s="158"/>
      <c r="F5" s="158"/>
      <c r="G5" s="27"/>
      <c r="H5" s="32"/>
      <c r="I5" s="28"/>
      <c r="J5" s="15"/>
    </row>
    <row r="6" spans="1:10" s="18" customFormat="1" ht="12.75" customHeight="1">
      <c r="A6" s="23">
        <v>1</v>
      </c>
      <c r="B6" s="61" t="s">
        <v>24</v>
      </c>
      <c r="C6" s="22">
        <v>2022</v>
      </c>
      <c r="D6" s="56">
        <v>818843.96</v>
      </c>
      <c r="E6" s="113"/>
      <c r="F6" s="22"/>
      <c r="G6" s="22"/>
      <c r="H6" s="40" t="s">
        <v>38</v>
      </c>
      <c r="I6" s="41" t="s">
        <v>35</v>
      </c>
    </row>
    <row r="7" spans="1:10" ht="25.5">
      <c r="A7" s="23">
        <v>2</v>
      </c>
      <c r="B7" s="61" t="s">
        <v>25</v>
      </c>
      <c r="C7" s="149">
        <v>1977</v>
      </c>
      <c r="D7" s="56">
        <v>334820.89</v>
      </c>
      <c r="E7" s="113"/>
      <c r="F7" s="22"/>
      <c r="G7" s="22"/>
      <c r="H7" s="40" t="s">
        <v>36</v>
      </c>
      <c r="I7" s="41" t="s">
        <v>37</v>
      </c>
    </row>
    <row r="8" spans="1:10" ht="25.5">
      <c r="A8" s="23">
        <v>3</v>
      </c>
      <c r="B8" s="61" t="s">
        <v>26</v>
      </c>
      <c r="C8" s="22">
        <v>1963</v>
      </c>
      <c r="D8" s="56">
        <v>151359.73000000001</v>
      </c>
      <c r="E8" s="113"/>
      <c r="F8" s="22"/>
      <c r="G8" s="22"/>
      <c r="H8" s="40" t="s">
        <v>40</v>
      </c>
      <c r="I8" s="41" t="s">
        <v>39</v>
      </c>
    </row>
    <row r="9" spans="1:10" ht="12.75">
      <c r="A9" s="23">
        <v>5</v>
      </c>
      <c r="B9" s="61" t="s">
        <v>27</v>
      </c>
      <c r="C9" s="22">
        <v>1983</v>
      </c>
      <c r="D9" s="56">
        <v>275165.53000000003</v>
      </c>
      <c r="E9" s="113"/>
      <c r="F9" s="22">
        <v>153</v>
      </c>
      <c r="G9" s="22"/>
      <c r="H9" s="40" t="s">
        <v>41</v>
      </c>
      <c r="I9" s="41" t="s">
        <v>42</v>
      </c>
    </row>
    <row r="10" spans="1:10" ht="12.75">
      <c r="A10" s="23">
        <v>6</v>
      </c>
      <c r="B10" s="61" t="s">
        <v>28</v>
      </c>
      <c r="C10" s="22">
        <v>1994</v>
      </c>
      <c r="D10" s="56">
        <v>64761.4</v>
      </c>
      <c r="E10" s="113"/>
      <c r="F10" s="22">
        <v>84</v>
      </c>
      <c r="G10" s="22"/>
      <c r="H10" s="40" t="s">
        <v>41</v>
      </c>
      <c r="I10" s="41" t="s">
        <v>37</v>
      </c>
    </row>
    <row r="11" spans="1:10" ht="12.75">
      <c r="A11" s="23">
        <v>7</v>
      </c>
      <c r="B11" s="61" t="s">
        <v>29</v>
      </c>
      <c r="C11" s="22">
        <v>1996</v>
      </c>
      <c r="D11" s="58">
        <v>444301.24</v>
      </c>
      <c r="E11" s="113"/>
      <c r="F11" s="22">
        <v>170</v>
      </c>
      <c r="G11" s="22"/>
      <c r="H11" s="40" t="s">
        <v>41</v>
      </c>
      <c r="I11" s="41" t="s">
        <v>43</v>
      </c>
    </row>
    <row r="12" spans="1:10" ht="12.75">
      <c r="A12" s="23">
        <v>8</v>
      </c>
      <c r="B12" s="61" t="s">
        <v>49</v>
      </c>
      <c r="C12" s="22">
        <v>1996</v>
      </c>
      <c r="D12" s="57">
        <v>2518525.06</v>
      </c>
      <c r="E12" s="150"/>
      <c r="F12" s="22">
        <v>1250</v>
      </c>
      <c r="G12" s="22"/>
      <c r="H12" s="40" t="s">
        <v>41</v>
      </c>
      <c r="I12" s="41" t="s">
        <v>44</v>
      </c>
    </row>
    <row r="13" spans="1:10" ht="12.75">
      <c r="A13" s="23">
        <v>9</v>
      </c>
      <c r="B13" s="61" t="s">
        <v>30</v>
      </c>
      <c r="C13" s="22">
        <v>1974</v>
      </c>
      <c r="D13" s="56">
        <v>256309.98</v>
      </c>
      <c r="E13" s="113"/>
      <c r="F13" s="22">
        <v>140</v>
      </c>
      <c r="G13" s="22"/>
      <c r="H13" s="40" t="s">
        <v>41</v>
      </c>
      <c r="I13" s="41" t="s">
        <v>45</v>
      </c>
    </row>
    <row r="14" spans="1:10" ht="12.75">
      <c r="A14" s="23">
        <v>10</v>
      </c>
      <c r="B14" s="61" t="s">
        <v>31</v>
      </c>
      <c r="C14" s="22">
        <v>2006</v>
      </c>
      <c r="D14" s="56">
        <v>200964</v>
      </c>
      <c r="E14" s="113"/>
      <c r="F14" s="22">
        <v>527</v>
      </c>
      <c r="G14" s="22"/>
      <c r="H14" s="40" t="s">
        <v>41</v>
      </c>
      <c r="I14" s="41" t="s">
        <v>46</v>
      </c>
    </row>
    <row r="15" spans="1:10" ht="12.75">
      <c r="A15" s="23">
        <v>11</v>
      </c>
      <c r="B15" s="62" t="s">
        <v>33</v>
      </c>
      <c r="C15" s="22"/>
      <c r="D15" s="56">
        <v>523591.57</v>
      </c>
      <c r="E15" s="113"/>
      <c r="F15" s="22"/>
      <c r="G15" s="22"/>
      <c r="H15" s="40"/>
      <c r="I15" s="41"/>
    </row>
    <row r="16" spans="1:10" ht="12.75">
      <c r="A16" s="23">
        <v>13</v>
      </c>
      <c r="B16" s="62" t="s">
        <v>54</v>
      </c>
      <c r="C16" s="23"/>
      <c r="D16" s="58">
        <v>313955.26</v>
      </c>
      <c r="E16" s="151"/>
      <c r="F16" s="23"/>
      <c r="G16" s="36"/>
      <c r="H16" s="40"/>
      <c r="I16" s="42"/>
    </row>
    <row r="17" spans="1:9" ht="12.75">
      <c r="A17" s="23">
        <v>15</v>
      </c>
      <c r="B17" s="62" t="s">
        <v>55</v>
      </c>
      <c r="C17" s="23"/>
      <c r="D17" s="58">
        <v>1786665.77</v>
      </c>
      <c r="E17" s="151"/>
      <c r="F17" s="23"/>
      <c r="G17" s="36"/>
      <c r="H17" s="40"/>
      <c r="I17" s="42"/>
    </row>
    <row r="18" spans="1:9" ht="12.75">
      <c r="A18" s="23">
        <v>16</v>
      </c>
      <c r="B18" s="62" t="s">
        <v>55</v>
      </c>
      <c r="C18" s="23"/>
      <c r="D18" s="58">
        <v>129414.24</v>
      </c>
      <c r="E18" s="151"/>
      <c r="F18" s="23"/>
      <c r="G18" s="36"/>
      <c r="H18" s="40"/>
      <c r="I18" s="42"/>
    </row>
    <row r="19" spans="1:9" ht="12.75">
      <c r="A19" s="23">
        <v>17</v>
      </c>
      <c r="B19" s="62" t="s">
        <v>55</v>
      </c>
      <c r="C19" s="23"/>
      <c r="D19" s="58">
        <v>208639.08</v>
      </c>
      <c r="E19" s="151"/>
      <c r="F19" s="23"/>
      <c r="G19" s="36"/>
      <c r="H19" s="40"/>
      <c r="I19" s="42"/>
    </row>
    <row r="20" spans="1:9" ht="12.75">
      <c r="A20" s="23">
        <v>18</v>
      </c>
      <c r="B20" s="62" t="s">
        <v>55</v>
      </c>
      <c r="C20" s="23"/>
      <c r="D20" s="58">
        <v>531670.48</v>
      </c>
      <c r="E20" s="151"/>
      <c r="F20" s="23"/>
      <c r="G20" s="36"/>
      <c r="H20" s="40"/>
      <c r="I20" s="42"/>
    </row>
    <row r="21" spans="1:9" ht="12.75">
      <c r="A21" s="23">
        <v>20</v>
      </c>
      <c r="B21" s="62" t="s">
        <v>57</v>
      </c>
      <c r="C21" s="23"/>
      <c r="D21" s="58">
        <v>84984.44</v>
      </c>
      <c r="E21" s="151"/>
      <c r="F21" s="23"/>
      <c r="G21" s="36"/>
      <c r="H21" s="40"/>
      <c r="I21" s="23" t="s">
        <v>37</v>
      </c>
    </row>
    <row r="22" spans="1:9" ht="12.75">
      <c r="A22" s="23">
        <v>21</v>
      </c>
      <c r="B22" s="62" t="s">
        <v>56</v>
      </c>
      <c r="C22" s="23"/>
      <c r="D22" s="58">
        <v>173578.8</v>
      </c>
      <c r="E22" s="151"/>
      <c r="F22" s="23"/>
      <c r="G22" s="36"/>
      <c r="H22" s="40"/>
      <c r="I22" s="23" t="s">
        <v>35</v>
      </c>
    </row>
    <row r="23" spans="1:9" ht="12.75">
      <c r="A23" s="23">
        <v>22</v>
      </c>
      <c r="B23" s="62" t="s">
        <v>48</v>
      </c>
      <c r="C23" s="23"/>
      <c r="D23" s="58">
        <v>111885.42</v>
      </c>
      <c r="E23" s="113"/>
      <c r="F23" s="23"/>
      <c r="G23" s="36"/>
      <c r="H23" s="40"/>
      <c r="I23" s="42"/>
    </row>
    <row r="24" spans="1:9" ht="12.75">
      <c r="A24" s="23">
        <v>23</v>
      </c>
      <c r="B24" s="62" t="s">
        <v>50</v>
      </c>
      <c r="C24" s="23"/>
      <c r="D24" s="58">
        <v>221606.25</v>
      </c>
      <c r="E24" s="113"/>
      <c r="F24" s="23"/>
      <c r="G24" s="36"/>
      <c r="H24" s="40"/>
      <c r="I24" s="23" t="s">
        <v>37</v>
      </c>
    </row>
    <row r="25" spans="1:9" ht="25.5">
      <c r="A25" s="23">
        <v>24</v>
      </c>
      <c r="B25" s="62" t="s">
        <v>51</v>
      </c>
      <c r="C25" s="23"/>
      <c r="D25" s="58">
        <v>178874.97</v>
      </c>
      <c r="E25" s="113"/>
      <c r="F25" s="23"/>
      <c r="G25" s="36"/>
      <c r="H25" s="40"/>
      <c r="I25" s="42"/>
    </row>
    <row r="26" spans="1:9" ht="12.75">
      <c r="A26" s="23">
        <v>25</v>
      </c>
      <c r="B26" s="62" t="s">
        <v>52</v>
      </c>
      <c r="C26" s="23"/>
      <c r="D26" s="58">
        <v>368384.59</v>
      </c>
      <c r="E26" s="113"/>
      <c r="F26" s="23"/>
      <c r="G26" s="36"/>
      <c r="H26" s="40"/>
      <c r="I26" s="23" t="s">
        <v>37</v>
      </c>
    </row>
    <row r="27" spans="1:9" ht="12.75">
      <c r="A27" s="23">
        <v>26</v>
      </c>
      <c r="B27" s="62" t="s">
        <v>53</v>
      </c>
      <c r="C27" s="23"/>
      <c r="D27" s="58">
        <v>150000</v>
      </c>
      <c r="E27" s="113"/>
      <c r="F27" s="23"/>
      <c r="G27" s="36"/>
      <c r="H27" s="40"/>
      <c r="I27" s="23" t="s">
        <v>37</v>
      </c>
    </row>
    <row r="28" spans="1:9" ht="12.75">
      <c r="A28" s="23">
        <v>27</v>
      </c>
      <c r="B28" s="62" t="s">
        <v>34</v>
      </c>
      <c r="C28" s="23"/>
      <c r="D28" s="58">
        <v>23593.75</v>
      </c>
      <c r="E28" s="151"/>
      <c r="F28" s="23"/>
      <c r="G28" s="36"/>
      <c r="H28" s="40"/>
      <c r="I28" s="42"/>
    </row>
    <row r="29" spans="1:9" ht="38.25">
      <c r="A29" s="23">
        <v>28</v>
      </c>
      <c r="B29" s="62" t="s">
        <v>58</v>
      </c>
      <c r="C29" s="23">
        <v>2023</v>
      </c>
      <c r="D29" s="58">
        <v>2426097.3199999998</v>
      </c>
      <c r="E29" s="151"/>
      <c r="F29" s="23"/>
      <c r="G29" s="36"/>
      <c r="H29" s="40"/>
      <c r="I29" s="42"/>
    </row>
    <row r="30" spans="1:9" ht="12.75">
      <c r="A30" s="23">
        <v>29</v>
      </c>
      <c r="B30" s="62" t="s">
        <v>59</v>
      </c>
      <c r="C30" s="23">
        <v>2023</v>
      </c>
      <c r="D30" s="58">
        <v>459898.53</v>
      </c>
      <c r="E30" s="151"/>
      <c r="F30" s="23"/>
      <c r="G30" s="36"/>
      <c r="H30" s="40"/>
      <c r="I30" s="42"/>
    </row>
    <row r="31" spans="1:9" ht="12.75">
      <c r="A31" s="23">
        <v>30</v>
      </c>
      <c r="B31" s="62" t="s">
        <v>63</v>
      </c>
      <c r="C31" s="23">
        <v>2024</v>
      </c>
      <c r="D31" s="58">
        <v>458433.27</v>
      </c>
      <c r="E31" s="151"/>
      <c r="F31" s="23"/>
      <c r="G31" s="36"/>
      <c r="H31" s="40"/>
      <c r="I31" s="23" t="s">
        <v>64</v>
      </c>
    </row>
    <row r="32" spans="1:9" ht="12.75">
      <c r="A32" s="23">
        <v>31</v>
      </c>
      <c r="B32" s="62" t="s">
        <v>63</v>
      </c>
      <c r="C32" s="23">
        <v>2024</v>
      </c>
      <c r="D32" s="58">
        <v>165647.59</v>
      </c>
      <c r="E32" s="151"/>
      <c r="F32" s="23"/>
      <c r="G32" s="36"/>
      <c r="H32" s="40"/>
      <c r="I32" s="23" t="s">
        <v>65</v>
      </c>
    </row>
    <row r="33" spans="1:10" ht="12.75">
      <c r="A33" s="23">
        <v>32</v>
      </c>
      <c r="B33" s="62" t="s">
        <v>66</v>
      </c>
      <c r="C33" s="23">
        <v>2024</v>
      </c>
      <c r="D33" s="58">
        <v>1612518.13</v>
      </c>
      <c r="E33" s="151"/>
      <c r="F33" s="23"/>
      <c r="G33" s="36"/>
      <c r="H33" s="40" t="s">
        <v>41</v>
      </c>
      <c r="I33" s="23" t="s">
        <v>64</v>
      </c>
    </row>
    <row r="34" spans="1:10" ht="12.75">
      <c r="A34" s="23">
        <v>33</v>
      </c>
      <c r="B34" s="62" t="s">
        <v>66</v>
      </c>
      <c r="C34" s="23">
        <v>2024</v>
      </c>
      <c r="D34" s="58">
        <v>1462251.57</v>
      </c>
      <c r="E34" s="151"/>
      <c r="F34" s="23"/>
      <c r="G34" s="36"/>
      <c r="H34" s="40" t="s">
        <v>41</v>
      </c>
      <c r="I34" s="23" t="s">
        <v>65</v>
      </c>
    </row>
    <row r="35" spans="1:10" ht="12.75">
      <c r="A35" s="70">
        <v>34</v>
      </c>
      <c r="B35" s="62" t="s">
        <v>67</v>
      </c>
      <c r="C35" s="23">
        <v>2025</v>
      </c>
      <c r="D35" s="58">
        <v>1659109.06</v>
      </c>
      <c r="E35" s="151"/>
      <c r="F35" s="23"/>
      <c r="G35" s="36"/>
      <c r="H35" s="40" t="s">
        <v>69</v>
      </c>
      <c r="I35" s="23" t="s">
        <v>37</v>
      </c>
    </row>
    <row r="36" spans="1:10" ht="12.75">
      <c r="A36" s="70">
        <v>35</v>
      </c>
      <c r="B36" s="62" t="s">
        <v>68</v>
      </c>
      <c r="C36" s="23">
        <v>2025</v>
      </c>
      <c r="D36" s="58">
        <v>992751.31</v>
      </c>
      <c r="E36" s="151"/>
      <c r="F36" s="23"/>
      <c r="G36" s="36"/>
      <c r="H36" s="40" t="s">
        <v>41</v>
      </c>
      <c r="I36" s="23" t="s">
        <v>64</v>
      </c>
    </row>
    <row r="37" spans="1:10" ht="12.75">
      <c r="A37" s="153" t="s">
        <v>7</v>
      </c>
      <c r="B37" s="154"/>
      <c r="C37" s="155"/>
      <c r="D37" s="68">
        <f>SUM(D6:D36)</f>
        <v>19108603.189999998</v>
      </c>
      <c r="E37" s="25"/>
      <c r="F37" s="16"/>
      <c r="G37" s="17"/>
      <c r="H37" s="16"/>
      <c r="I37" s="38"/>
      <c r="J37" s="18"/>
    </row>
    <row r="38" spans="1:10" ht="12.75">
      <c r="A38" s="26" t="s">
        <v>70</v>
      </c>
      <c r="B38" s="159" t="s">
        <v>71</v>
      </c>
      <c r="C38" s="159"/>
      <c r="D38" s="159"/>
      <c r="E38" s="159"/>
      <c r="F38" s="27"/>
      <c r="G38" s="71"/>
      <c r="H38" s="28"/>
      <c r="I38" s="72"/>
    </row>
    <row r="39" spans="1:10" ht="12.75">
      <c r="A39" s="73">
        <v>1</v>
      </c>
      <c r="B39" s="74" t="s">
        <v>72</v>
      </c>
      <c r="C39" s="75">
        <v>1965</v>
      </c>
      <c r="D39" s="76">
        <v>1559682</v>
      </c>
      <c r="E39" s="77">
        <v>1707</v>
      </c>
      <c r="F39" s="73" t="s">
        <v>73</v>
      </c>
      <c r="G39" s="75">
        <v>2025</v>
      </c>
      <c r="H39" s="75" t="s">
        <v>74</v>
      </c>
      <c r="I39" s="78" t="s">
        <v>75</v>
      </c>
    </row>
    <row r="40" spans="1:10" ht="12.75">
      <c r="A40" s="79">
        <v>2</v>
      </c>
      <c r="B40" s="80" t="s">
        <v>76</v>
      </c>
      <c r="C40" s="81">
        <v>1995</v>
      </c>
      <c r="D40" s="56">
        <v>1184932.81</v>
      </c>
      <c r="E40" s="82">
        <v>1304.3900000000001</v>
      </c>
      <c r="F40" s="79" t="s">
        <v>77</v>
      </c>
      <c r="G40" s="82">
        <v>2025</v>
      </c>
      <c r="H40" s="75" t="s">
        <v>74</v>
      </c>
      <c r="I40" s="83" t="s">
        <v>78</v>
      </c>
    </row>
    <row r="41" spans="1:10" ht="12.75">
      <c r="A41" s="84">
        <v>3</v>
      </c>
      <c r="B41" s="85" t="s">
        <v>79</v>
      </c>
      <c r="C41" s="86">
        <v>2017</v>
      </c>
      <c r="D41" s="57">
        <v>1567507.7</v>
      </c>
      <c r="E41" s="87">
        <v>781.6</v>
      </c>
      <c r="F41" s="84" t="s">
        <v>77</v>
      </c>
      <c r="G41" s="87">
        <v>2025</v>
      </c>
      <c r="H41" s="88" t="s">
        <v>80</v>
      </c>
      <c r="I41" s="89" t="s">
        <v>78</v>
      </c>
    </row>
    <row r="42" spans="1:10" ht="25.5">
      <c r="A42" s="84">
        <v>4</v>
      </c>
      <c r="B42" s="85" t="s">
        <v>81</v>
      </c>
      <c r="C42" s="86"/>
      <c r="D42" s="57">
        <v>903371.87</v>
      </c>
      <c r="E42" s="87">
        <v>1306</v>
      </c>
      <c r="F42" s="79" t="s">
        <v>77</v>
      </c>
      <c r="G42" s="87">
        <v>2025</v>
      </c>
      <c r="H42" s="75" t="s">
        <v>74</v>
      </c>
      <c r="I42" s="89" t="s">
        <v>82</v>
      </c>
    </row>
    <row r="43" spans="1:10" ht="12.75">
      <c r="A43" s="84">
        <v>5</v>
      </c>
      <c r="B43" s="85" t="s">
        <v>83</v>
      </c>
      <c r="C43" s="86"/>
      <c r="D43" s="57">
        <v>839204.82</v>
      </c>
      <c r="E43" s="87">
        <v>550</v>
      </c>
      <c r="F43" s="79" t="s">
        <v>77</v>
      </c>
      <c r="G43" s="87">
        <v>2025</v>
      </c>
      <c r="H43" s="75" t="s">
        <v>74</v>
      </c>
      <c r="I43" s="89" t="s">
        <v>82</v>
      </c>
    </row>
    <row r="44" spans="1:10" ht="12.75">
      <c r="A44" s="84">
        <v>6</v>
      </c>
      <c r="B44" s="85" t="s">
        <v>84</v>
      </c>
      <c r="C44" s="86"/>
      <c r="D44" s="57">
        <v>412440.37</v>
      </c>
      <c r="E44" s="87">
        <v>363.24</v>
      </c>
      <c r="F44" s="79" t="s">
        <v>77</v>
      </c>
      <c r="G44" s="87">
        <v>2025</v>
      </c>
      <c r="H44" s="75" t="s">
        <v>74</v>
      </c>
      <c r="I44" s="89" t="s">
        <v>82</v>
      </c>
    </row>
    <row r="45" spans="1:10" ht="12.75">
      <c r="A45" s="84">
        <v>7</v>
      </c>
      <c r="B45" s="85" t="s">
        <v>85</v>
      </c>
      <c r="C45" s="86"/>
      <c r="D45" s="57">
        <v>1299935.6599999999</v>
      </c>
      <c r="E45" s="87">
        <v>257.25</v>
      </c>
      <c r="F45" s="84" t="s">
        <v>73</v>
      </c>
      <c r="G45" s="87">
        <v>2025</v>
      </c>
      <c r="H45" s="75" t="s">
        <v>74</v>
      </c>
      <c r="I45" s="89" t="s">
        <v>86</v>
      </c>
    </row>
    <row r="46" spans="1:10" ht="25.5">
      <c r="A46" s="84">
        <v>8</v>
      </c>
      <c r="B46" s="85" t="s">
        <v>87</v>
      </c>
      <c r="C46" s="86" t="s">
        <v>88</v>
      </c>
      <c r="D46" s="57">
        <v>2985724.51</v>
      </c>
      <c r="E46" s="87">
        <v>286.8</v>
      </c>
      <c r="F46" s="84" t="s">
        <v>73</v>
      </c>
      <c r="G46" s="87">
        <v>2025</v>
      </c>
      <c r="H46" s="75" t="s">
        <v>74</v>
      </c>
      <c r="I46" s="89" t="s">
        <v>78</v>
      </c>
    </row>
    <row r="47" spans="1:10" ht="12.75">
      <c r="A47" s="153" t="s">
        <v>7</v>
      </c>
      <c r="B47" s="154"/>
      <c r="C47" s="155"/>
      <c r="D47" s="90">
        <f>SUM(D39:D46)</f>
        <v>10752799.74</v>
      </c>
      <c r="E47" s="16"/>
      <c r="F47" s="17"/>
      <c r="G47" s="16"/>
      <c r="H47" s="38"/>
      <c r="I47" s="38"/>
    </row>
    <row r="48" spans="1:10" ht="12.75">
      <c r="A48" s="26" t="s">
        <v>96</v>
      </c>
      <c r="B48" s="96" t="s">
        <v>97</v>
      </c>
      <c r="C48" s="71"/>
      <c r="D48" s="27"/>
      <c r="E48" s="71"/>
      <c r="F48" s="27"/>
      <c r="G48" s="71"/>
      <c r="H48" s="28"/>
      <c r="I48" s="72"/>
    </row>
    <row r="49" spans="1:9" ht="12.75">
      <c r="A49" s="79">
        <v>1</v>
      </c>
      <c r="B49" s="80" t="s">
        <v>98</v>
      </c>
      <c r="C49" s="81">
        <v>1998</v>
      </c>
      <c r="D49" s="56">
        <v>1051255.49</v>
      </c>
      <c r="E49" s="82">
        <v>2505.75</v>
      </c>
      <c r="F49" s="79" t="s">
        <v>73</v>
      </c>
      <c r="G49" s="97">
        <v>45992</v>
      </c>
      <c r="H49" s="75" t="s">
        <v>99</v>
      </c>
      <c r="I49" s="83" t="s">
        <v>100</v>
      </c>
    </row>
    <row r="50" spans="1:9" ht="12.75">
      <c r="A50" s="153" t="s">
        <v>7</v>
      </c>
      <c r="B50" s="154"/>
      <c r="C50" s="98"/>
      <c r="D50" s="90">
        <f>D49</f>
        <v>1051255.49</v>
      </c>
      <c r="E50" s="16"/>
      <c r="F50" s="17"/>
      <c r="G50" s="16"/>
      <c r="H50" s="38"/>
      <c r="I50" s="38"/>
    </row>
    <row r="51" spans="1:9" ht="12.75">
      <c r="A51" s="101" t="s">
        <v>103</v>
      </c>
      <c r="B51" s="102" t="s">
        <v>104</v>
      </c>
      <c r="C51" s="103"/>
      <c r="D51" s="104"/>
      <c r="E51" s="105"/>
      <c r="F51" s="106"/>
      <c r="G51" s="107"/>
      <c r="H51" s="108"/>
      <c r="I51" s="109"/>
    </row>
    <row r="52" spans="1:9" ht="12.75">
      <c r="A52" s="23"/>
      <c r="B52" s="110"/>
      <c r="C52" s="111"/>
      <c r="D52" s="112"/>
      <c r="E52" s="113"/>
      <c r="F52" s="79"/>
      <c r="G52" s="82"/>
      <c r="H52" s="114"/>
      <c r="I52" s="109"/>
    </row>
    <row r="53" spans="1:9" ht="12.75">
      <c r="A53" s="153" t="s">
        <v>7</v>
      </c>
      <c r="B53" s="154"/>
      <c r="C53" s="98"/>
      <c r="D53" s="115"/>
      <c r="E53" s="16"/>
      <c r="F53" s="17"/>
      <c r="G53" s="16"/>
      <c r="H53" s="38"/>
      <c r="I53" s="38"/>
    </row>
    <row r="55" spans="1:9">
      <c r="D55" s="141">
        <f>D50+D47+D37</f>
        <v>30912658.419999998</v>
      </c>
    </row>
  </sheetData>
  <mergeCells count="9">
    <mergeCell ref="A47:C47"/>
    <mergeCell ref="A50:B50"/>
    <mergeCell ref="A53:B53"/>
    <mergeCell ref="B3:I3"/>
    <mergeCell ref="H1:I1"/>
    <mergeCell ref="H2:I2"/>
    <mergeCell ref="B5:F5"/>
    <mergeCell ref="A37:C37"/>
    <mergeCell ref="B38:E38"/>
  </mergeCells>
  <phoneticPr fontId="0" type="noConversion"/>
  <printOptions horizontalCentered="1"/>
  <pageMargins left="0.23622047244094491" right="0.31496062992125984" top="0.94488188976377963" bottom="0.55118110236220474" header="0.31496062992125984" footer="0.31496062992125984"/>
  <pageSetup paperSize="9" scale="7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"/>
  <sheetViews>
    <sheetView view="pageBreakPreview" zoomScale="110" zoomScaleNormal="100" zoomScaleSheetLayoutView="110" workbookViewId="0">
      <selection activeCell="D15" sqref="D15"/>
    </sheetView>
  </sheetViews>
  <sheetFormatPr defaultRowHeight="12.75"/>
  <cols>
    <col min="1" max="1" width="3.85546875" bestFit="1" customWidth="1"/>
    <col min="2" max="2" width="9.140625" customWidth="1"/>
    <col min="3" max="3" width="33.7109375" customWidth="1"/>
    <col min="4" max="4" width="21.42578125" customWidth="1"/>
    <col min="5" max="5" width="23.140625" customWidth="1"/>
    <col min="6" max="6" width="21.42578125" customWidth="1"/>
  </cols>
  <sheetData>
    <row r="1" spans="1:6">
      <c r="E1" s="63" t="s">
        <v>61</v>
      </c>
      <c r="F1" s="12"/>
    </row>
    <row r="2" spans="1:6">
      <c r="E2" s="64" t="s">
        <v>62</v>
      </c>
      <c r="F2" s="12"/>
    </row>
    <row r="4" spans="1:6" ht="41.25" customHeight="1">
      <c r="B4" s="162" t="s">
        <v>5</v>
      </c>
      <c r="C4" s="160" t="s">
        <v>13</v>
      </c>
      <c r="D4" s="46" t="s">
        <v>14</v>
      </c>
      <c r="E4" s="47" t="s">
        <v>15</v>
      </c>
      <c r="F4" s="33"/>
    </row>
    <row r="5" spans="1:6" ht="41.25" customHeight="1">
      <c r="B5" s="163"/>
      <c r="C5" s="161"/>
      <c r="D5" s="7" t="s">
        <v>47</v>
      </c>
      <c r="E5" s="7" t="s">
        <v>47</v>
      </c>
      <c r="F5" s="33"/>
    </row>
    <row r="6" spans="1:6" ht="42.95" customHeight="1">
      <c r="B6" s="52">
        <v>1</v>
      </c>
      <c r="C6" s="53" t="s">
        <v>23</v>
      </c>
      <c r="D6" s="44">
        <v>350240.59</v>
      </c>
      <c r="E6" s="44"/>
      <c r="F6" s="43"/>
    </row>
    <row r="7" spans="1:6" ht="25.5">
      <c r="B7" s="91">
        <v>2</v>
      </c>
      <c r="C7" s="92" t="s">
        <v>89</v>
      </c>
      <c r="D7" s="93">
        <v>589290.51</v>
      </c>
      <c r="E7" s="93">
        <v>177559.25</v>
      </c>
    </row>
    <row r="8" spans="1:6" ht="25.5">
      <c r="B8" s="91">
        <v>3</v>
      </c>
      <c r="C8" s="92" t="s">
        <v>97</v>
      </c>
      <c r="D8" s="99">
        <v>276050.96999999997</v>
      </c>
      <c r="E8" s="99">
        <v>96521.43</v>
      </c>
    </row>
    <row r="9" spans="1:6" ht="25.5">
      <c r="B9" s="91">
        <v>4</v>
      </c>
      <c r="C9" s="92" t="s">
        <v>104</v>
      </c>
      <c r="D9" s="99">
        <v>31410</v>
      </c>
      <c r="E9" s="99"/>
    </row>
    <row r="10" spans="1:6">
      <c r="B10" s="8"/>
      <c r="C10" s="6" t="s">
        <v>7</v>
      </c>
      <c r="D10" s="9">
        <f>SUM(D6:D9)</f>
        <v>1246992.07</v>
      </c>
      <c r="E10" s="9">
        <f>E7+E8</f>
        <v>274080.68</v>
      </c>
    </row>
    <row r="12" spans="1:6">
      <c r="D12" s="49"/>
      <c r="E12" s="49"/>
    </row>
    <row r="13" spans="1:6">
      <c r="D13" s="49"/>
    </row>
    <row r="14" spans="1:6">
      <c r="A14" s="20"/>
      <c r="D14">
        <v>30912658.419999998</v>
      </c>
    </row>
    <row r="15" spans="1:6">
      <c r="D15" s="49">
        <f>D14+E10+D10</f>
        <v>32433731.169999998</v>
      </c>
    </row>
    <row r="16" spans="1:6">
      <c r="D16" s="49"/>
      <c r="E16" s="49"/>
    </row>
  </sheetData>
  <mergeCells count="2">
    <mergeCell ref="C4:C5"/>
    <mergeCell ref="B4:B5"/>
  </mergeCells>
  <pageMargins left="0.31496062992125984" right="0.31496062992125984" top="0.94488188976377963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F40"/>
  <sheetViews>
    <sheetView view="pageBreakPreview" topLeftCell="A7" zoomScaleNormal="100" zoomScaleSheetLayoutView="100" workbookViewId="0">
      <selection activeCell="A31" sqref="A31:D31"/>
    </sheetView>
  </sheetViews>
  <sheetFormatPr defaultColWidth="9.140625" defaultRowHeight="12.75"/>
  <cols>
    <col min="1" max="1" width="5" style="3" customWidth="1"/>
    <col min="2" max="2" width="46.42578125" style="4" customWidth="1"/>
    <col min="3" max="3" width="16.28515625" style="13" customWidth="1"/>
    <col min="4" max="4" width="18.7109375" style="51" customWidth="1"/>
    <col min="5" max="5" width="14.5703125" style="10" customWidth="1"/>
    <col min="6" max="6" width="28.85546875" style="2" customWidth="1"/>
    <col min="7" max="7" width="15.85546875" style="2" bestFit="1" customWidth="1"/>
    <col min="8" max="8" width="13.85546875" style="2" bestFit="1" customWidth="1"/>
    <col min="9" max="9" width="9.140625" style="2"/>
    <col min="10" max="10" width="13.85546875" style="2" bestFit="1" customWidth="1"/>
    <col min="11" max="16384" width="9.140625" style="2"/>
  </cols>
  <sheetData>
    <row r="1" spans="1:6">
      <c r="A1" s="5"/>
      <c r="D1" s="29" t="s">
        <v>10</v>
      </c>
    </row>
    <row r="2" spans="1:6">
      <c r="A2" s="5"/>
      <c r="D2" s="29" t="s">
        <v>11</v>
      </c>
    </row>
    <row r="3" spans="1:6">
      <c r="A3" s="5"/>
      <c r="D3" s="50"/>
    </row>
    <row r="4" spans="1:6" ht="25.5">
      <c r="A4" s="34" t="s">
        <v>0</v>
      </c>
      <c r="B4" s="35" t="s">
        <v>3</v>
      </c>
      <c r="C4" s="34" t="s">
        <v>4</v>
      </c>
      <c r="D4" s="54" t="s">
        <v>2</v>
      </c>
      <c r="E4" s="11"/>
    </row>
    <row r="5" spans="1:6" ht="12.75" customHeight="1">
      <c r="A5" s="169" t="s">
        <v>22</v>
      </c>
      <c r="B5" s="169"/>
      <c r="C5" s="169"/>
      <c r="D5" s="169"/>
      <c r="E5" s="45"/>
    </row>
    <row r="6" spans="1:6">
      <c r="A6" s="19"/>
      <c r="B6" s="21" t="s">
        <v>32</v>
      </c>
      <c r="C6" s="19"/>
      <c r="D6" s="30">
        <v>170812.16</v>
      </c>
      <c r="E6" s="48"/>
    </row>
    <row r="7" spans="1:6">
      <c r="A7" s="164" t="s">
        <v>7</v>
      </c>
      <c r="B7" s="164"/>
      <c r="C7" s="164"/>
      <c r="D7" s="55">
        <f>SUM(D6:D6)</f>
        <v>170812.16</v>
      </c>
      <c r="F7" s="31"/>
    </row>
    <row r="8" spans="1:6">
      <c r="A8" s="170" t="s">
        <v>90</v>
      </c>
      <c r="B8" s="171"/>
      <c r="C8" s="171"/>
      <c r="D8" s="171"/>
    </row>
    <row r="9" spans="1:6">
      <c r="A9" s="94">
        <v>2</v>
      </c>
      <c r="B9" s="95" t="s">
        <v>91</v>
      </c>
      <c r="C9" s="94"/>
      <c r="D9" s="65">
        <v>36298</v>
      </c>
    </row>
    <row r="10" spans="1:6">
      <c r="A10" s="164" t="s">
        <v>7</v>
      </c>
      <c r="B10" s="164"/>
      <c r="C10" s="164"/>
      <c r="D10" s="55">
        <f>SUM(D9:D9)</f>
        <v>36298</v>
      </c>
    </row>
    <row r="11" spans="1:6">
      <c r="A11" s="169" t="s">
        <v>101</v>
      </c>
      <c r="B11" s="169"/>
      <c r="C11" s="169"/>
      <c r="D11" s="169"/>
    </row>
    <row r="12" spans="1:6" ht="25.5">
      <c r="A12" s="19">
        <v>1</v>
      </c>
      <c r="B12" s="21" t="s">
        <v>102</v>
      </c>
      <c r="C12" s="19"/>
      <c r="D12" s="100">
        <v>3500</v>
      </c>
    </row>
    <row r="13" spans="1:6">
      <c r="A13" s="164" t="s">
        <v>7</v>
      </c>
      <c r="B13" s="164"/>
      <c r="C13" s="164"/>
      <c r="D13" s="55">
        <f>D12</f>
        <v>3500</v>
      </c>
    </row>
    <row r="14" spans="1:6">
      <c r="A14" s="165" t="s">
        <v>105</v>
      </c>
      <c r="B14" s="166"/>
      <c r="C14" s="166"/>
      <c r="D14" s="166"/>
    </row>
    <row r="15" spans="1:6">
      <c r="A15" s="66">
        <v>1</v>
      </c>
      <c r="B15" s="67" t="s">
        <v>106</v>
      </c>
      <c r="C15" s="66"/>
      <c r="D15" s="65">
        <v>3820</v>
      </c>
    </row>
    <row r="16" spans="1:6">
      <c r="A16" s="164" t="s">
        <v>7</v>
      </c>
      <c r="B16" s="164"/>
      <c r="C16" s="164"/>
      <c r="D16" s="55">
        <f>SUM(D15:D15)</f>
        <v>3820</v>
      </c>
    </row>
    <row r="17" spans="1:4">
      <c r="A17" s="5"/>
      <c r="D17" s="50"/>
    </row>
    <row r="18" spans="1:4">
      <c r="A18" s="5"/>
      <c r="D18" s="50" t="s">
        <v>60</v>
      </c>
    </row>
    <row r="19" spans="1:4">
      <c r="A19" s="5"/>
      <c r="D19" s="50"/>
    </row>
    <row r="20" spans="1:4" ht="25.5">
      <c r="A20" s="34" t="s">
        <v>0</v>
      </c>
      <c r="B20" s="35" t="s">
        <v>3</v>
      </c>
      <c r="C20" s="34" t="s">
        <v>4</v>
      </c>
      <c r="D20" s="54" t="s">
        <v>2</v>
      </c>
    </row>
    <row r="21" spans="1:4">
      <c r="A21" s="169" t="s">
        <v>22</v>
      </c>
      <c r="B21" s="169"/>
      <c r="C21" s="169"/>
      <c r="D21" s="169"/>
    </row>
    <row r="22" spans="1:4">
      <c r="A22" s="66">
        <v>1</v>
      </c>
      <c r="B22" s="67" t="s">
        <v>32</v>
      </c>
      <c r="C22" s="66"/>
      <c r="D22" s="65">
        <v>17909.990000000002</v>
      </c>
    </row>
    <row r="23" spans="1:4">
      <c r="A23" s="164" t="s">
        <v>7</v>
      </c>
      <c r="B23" s="164"/>
      <c r="C23" s="164"/>
      <c r="D23" s="55">
        <f>SUM(D22:D22)</f>
        <v>17909.990000000002</v>
      </c>
    </row>
    <row r="24" spans="1:4">
      <c r="A24" s="167" t="s">
        <v>90</v>
      </c>
      <c r="B24" s="168"/>
      <c r="C24" s="168"/>
      <c r="D24" s="168"/>
    </row>
    <row r="25" spans="1:4">
      <c r="A25" s="94">
        <v>1</v>
      </c>
      <c r="B25" s="95" t="s">
        <v>92</v>
      </c>
      <c r="C25" s="94">
        <v>2020</v>
      </c>
      <c r="D25" s="65">
        <v>62374</v>
      </c>
    </row>
    <row r="26" spans="1:4" ht="25.5">
      <c r="A26" s="94">
        <v>2</v>
      </c>
      <c r="B26" s="95" t="s">
        <v>93</v>
      </c>
      <c r="C26" s="94">
        <v>2020</v>
      </c>
      <c r="D26" s="65">
        <v>27600</v>
      </c>
    </row>
    <row r="27" spans="1:4">
      <c r="A27" s="94">
        <v>3</v>
      </c>
      <c r="B27" s="95" t="s">
        <v>91</v>
      </c>
      <c r="C27" s="94">
        <v>2020</v>
      </c>
      <c r="D27" s="65">
        <v>65402</v>
      </c>
    </row>
    <row r="28" spans="1:4">
      <c r="A28" s="94">
        <v>4</v>
      </c>
      <c r="B28" s="95" t="s">
        <v>94</v>
      </c>
      <c r="C28" s="94">
        <v>2022</v>
      </c>
      <c r="D28" s="65">
        <v>2276</v>
      </c>
    </row>
    <row r="29" spans="1:4">
      <c r="A29" s="94">
        <v>5</v>
      </c>
      <c r="B29" s="95" t="s">
        <v>95</v>
      </c>
      <c r="C29" s="94">
        <v>2025</v>
      </c>
      <c r="D29" s="65">
        <v>10200</v>
      </c>
    </row>
    <row r="30" spans="1:4">
      <c r="A30" s="164" t="s">
        <v>7</v>
      </c>
      <c r="B30" s="164"/>
      <c r="C30" s="164"/>
      <c r="D30" s="55">
        <f>D26+D25+D27+D28+D29</f>
        <v>167852</v>
      </c>
    </row>
    <row r="31" spans="1:4">
      <c r="A31" s="165" t="s">
        <v>101</v>
      </c>
      <c r="B31" s="166"/>
      <c r="C31" s="166"/>
      <c r="D31" s="166"/>
    </row>
    <row r="32" spans="1:4">
      <c r="A32" s="19">
        <v>1</v>
      </c>
      <c r="B32" s="21"/>
      <c r="C32" s="19"/>
      <c r="D32" s="100"/>
    </row>
    <row r="33" spans="1:4">
      <c r="A33" s="164" t="s">
        <v>7</v>
      </c>
      <c r="B33" s="164"/>
      <c r="C33" s="164"/>
      <c r="D33" s="55">
        <v>0</v>
      </c>
    </row>
    <row r="34" spans="1:4">
      <c r="A34" s="165" t="s">
        <v>105</v>
      </c>
      <c r="B34" s="166"/>
      <c r="C34" s="166"/>
      <c r="D34" s="166"/>
    </row>
    <row r="35" spans="1:4">
      <c r="A35" s="19">
        <v>1</v>
      </c>
      <c r="B35" s="21"/>
      <c r="C35" s="19"/>
      <c r="D35" s="30"/>
    </row>
    <row r="36" spans="1:4">
      <c r="A36" s="164" t="s">
        <v>7</v>
      </c>
      <c r="B36" s="164"/>
      <c r="C36" s="164"/>
      <c r="D36" s="55">
        <f>SUM(D35:D35)</f>
        <v>0</v>
      </c>
    </row>
    <row r="39" spans="1:4">
      <c r="B39" s="4" t="s">
        <v>207</v>
      </c>
      <c r="D39" s="51">
        <f>D16+D13+D10+D7</f>
        <v>214430.16</v>
      </c>
    </row>
    <row r="40" spans="1:4">
      <c r="B40" s="4" t="s">
        <v>208</v>
      </c>
      <c r="D40" s="51">
        <f>D36+D33+D30+D23</f>
        <v>185761.99</v>
      </c>
    </row>
  </sheetData>
  <mergeCells count="16">
    <mergeCell ref="A11:D11"/>
    <mergeCell ref="A13:C13"/>
    <mergeCell ref="A31:D31"/>
    <mergeCell ref="A5:D5"/>
    <mergeCell ref="A21:D21"/>
    <mergeCell ref="A7:C7"/>
    <mergeCell ref="A23:C23"/>
    <mergeCell ref="A8:D8"/>
    <mergeCell ref="A10:C10"/>
    <mergeCell ref="A33:C33"/>
    <mergeCell ref="A14:D14"/>
    <mergeCell ref="A16:C16"/>
    <mergeCell ref="A34:D34"/>
    <mergeCell ref="A36:C36"/>
    <mergeCell ref="A24:D24"/>
    <mergeCell ref="A30:C30"/>
  </mergeCells>
  <phoneticPr fontId="0" type="noConversion"/>
  <printOptions horizontalCentered="1"/>
  <pageMargins left="0.78740157480314965" right="0.39370078740157483" top="0.31496062992125984" bottom="0.2362204724409449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F2BAF-2D56-4E29-910E-598B2DD7CDF5}">
  <dimension ref="A1:T26"/>
  <sheetViews>
    <sheetView view="pageBreakPreview" topLeftCell="A18" zoomScaleNormal="100" zoomScaleSheetLayoutView="100" workbookViewId="0">
      <selection activeCell="A9" sqref="A9:A22"/>
    </sheetView>
  </sheetViews>
  <sheetFormatPr defaultRowHeight="12.75"/>
  <cols>
    <col min="2" max="2" width="36" customWidth="1"/>
    <col min="4" max="4" width="14.28515625" customWidth="1"/>
    <col min="5" max="5" width="21" customWidth="1"/>
    <col min="6" max="6" width="11.7109375" customWidth="1"/>
    <col min="7" max="7" width="19.7109375" customWidth="1"/>
    <col min="10" max="10" width="13.5703125" customWidth="1"/>
    <col min="15" max="15" width="15.42578125" customWidth="1"/>
    <col min="16" max="16" width="14.28515625" customWidth="1"/>
    <col min="17" max="17" width="16.140625" customWidth="1"/>
    <col min="18" max="18" width="12" customWidth="1"/>
    <col min="19" max="19" width="11.140625" customWidth="1"/>
    <col min="20" max="20" width="11.7109375" customWidth="1"/>
  </cols>
  <sheetData>
    <row r="1" spans="1:20">
      <c r="S1" s="64" t="s">
        <v>209</v>
      </c>
    </row>
    <row r="2" spans="1:20">
      <c r="S2" s="64" t="s">
        <v>210</v>
      </c>
    </row>
    <row r="3" spans="1:20">
      <c r="S3" s="64"/>
    </row>
    <row r="4" spans="1:20">
      <c r="A4" s="181" t="s">
        <v>107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3"/>
    </row>
    <row r="5" spans="1:20">
      <c r="A5" s="175" t="s">
        <v>5</v>
      </c>
      <c r="B5" s="175" t="s">
        <v>108</v>
      </c>
      <c r="C5" s="175" t="s">
        <v>109</v>
      </c>
      <c r="D5" s="175" t="s">
        <v>110</v>
      </c>
      <c r="E5" s="175" t="s">
        <v>111</v>
      </c>
      <c r="F5" s="175" t="s">
        <v>112</v>
      </c>
      <c r="G5" s="175" t="s">
        <v>113</v>
      </c>
      <c r="H5" s="175" t="s">
        <v>114</v>
      </c>
      <c r="I5" s="175" t="s">
        <v>115</v>
      </c>
      <c r="J5" s="175" t="s">
        <v>116</v>
      </c>
      <c r="K5" s="175" t="s">
        <v>117</v>
      </c>
      <c r="L5" s="175" t="s">
        <v>118</v>
      </c>
      <c r="M5" s="175" t="s">
        <v>119</v>
      </c>
      <c r="N5" s="175" t="s">
        <v>120</v>
      </c>
      <c r="O5" s="178" t="s">
        <v>121</v>
      </c>
      <c r="P5" s="184" t="s">
        <v>122</v>
      </c>
      <c r="Q5" s="185"/>
      <c r="R5" s="184" t="s">
        <v>123</v>
      </c>
      <c r="S5" s="185"/>
    </row>
    <row r="6" spans="1:20">
      <c r="A6" s="176"/>
      <c r="B6" s="176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9"/>
      <c r="P6" s="186"/>
      <c r="Q6" s="187"/>
      <c r="R6" s="186"/>
      <c r="S6" s="187"/>
    </row>
    <row r="7" spans="1:20">
      <c r="A7" s="177"/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80"/>
      <c r="P7" s="116" t="s">
        <v>124</v>
      </c>
      <c r="Q7" s="116" t="s">
        <v>125</v>
      </c>
      <c r="R7" s="116" t="s">
        <v>124</v>
      </c>
      <c r="S7" s="116" t="s">
        <v>125</v>
      </c>
    </row>
    <row r="8" spans="1:20">
      <c r="A8" s="172" t="s">
        <v>126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4"/>
    </row>
    <row r="9" spans="1:20" ht="84.95" customHeight="1">
      <c r="A9" s="118">
        <v>1</v>
      </c>
      <c r="B9" s="118" t="s">
        <v>131</v>
      </c>
      <c r="C9" s="81" t="s">
        <v>132</v>
      </c>
      <c r="D9" s="122" t="s">
        <v>133</v>
      </c>
      <c r="E9" s="122" t="s">
        <v>134</v>
      </c>
      <c r="F9" s="81" t="s">
        <v>135</v>
      </c>
      <c r="G9" s="81" t="s">
        <v>136</v>
      </c>
      <c r="H9" s="81">
        <v>11967</v>
      </c>
      <c r="I9" s="81" t="s">
        <v>137</v>
      </c>
      <c r="J9" s="123" t="s">
        <v>138</v>
      </c>
      <c r="K9" s="81">
        <v>18500</v>
      </c>
      <c r="L9" s="81"/>
      <c r="M9" s="81">
        <v>2002</v>
      </c>
      <c r="N9" s="81">
        <v>220</v>
      </c>
      <c r="O9" s="124"/>
      <c r="P9" s="121">
        <v>46024</v>
      </c>
      <c r="Q9" s="121">
        <v>46388</v>
      </c>
      <c r="R9" s="125"/>
      <c r="S9" s="125"/>
    </row>
    <row r="10" spans="1:20" ht="84.95" customHeight="1">
      <c r="A10" s="118">
        <v>2</v>
      </c>
      <c r="B10" s="118" t="s">
        <v>131</v>
      </c>
      <c r="C10" s="81" t="s">
        <v>139</v>
      </c>
      <c r="D10" s="122" t="s">
        <v>140</v>
      </c>
      <c r="E10" s="122" t="s">
        <v>141</v>
      </c>
      <c r="F10" s="81" t="s">
        <v>142</v>
      </c>
      <c r="G10" s="81" t="s">
        <v>143</v>
      </c>
      <c r="H10" s="81"/>
      <c r="I10" s="81"/>
      <c r="J10" s="123" t="s">
        <v>144</v>
      </c>
      <c r="K10" s="81">
        <v>3400</v>
      </c>
      <c r="L10" s="81"/>
      <c r="M10" s="81"/>
      <c r="N10" s="81"/>
      <c r="O10" s="124"/>
      <c r="P10" s="121">
        <v>46114</v>
      </c>
      <c r="Q10" s="121">
        <v>46478</v>
      </c>
      <c r="R10" s="125"/>
      <c r="S10" s="125"/>
    </row>
    <row r="11" spans="1:20" ht="84.95" customHeight="1">
      <c r="A11" s="118">
        <v>3</v>
      </c>
      <c r="B11" s="118" t="s">
        <v>131</v>
      </c>
      <c r="C11" s="81" t="s">
        <v>145</v>
      </c>
      <c r="D11" s="122" t="s">
        <v>146</v>
      </c>
      <c r="E11" s="122" t="s">
        <v>147</v>
      </c>
      <c r="F11" s="81" t="s">
        <v>148</v>
      </c>
      <c r="G11" s="81" t="s">
        <v>149</v>
      </c>
      <c r="H11" s="81"/>
      <c r="I11" s="81"/>
      <c r="J11" s="123">
        <v>43622</v>
      </c>
      <c r="K11" s="81">
        <v>750</v>
      </c>
      <c r="L11" s="81">
        <v>604</v>
      </c>
      <c r="M11" s="81">
        <v>2019</v>
      </c>
      <c r="N11" s="81"/>
      <c r="O11" s="124"/>
      <c r="P11" s="121">
        <v>46179</v>
      </c>
      <c r="Q11" s="121">
        <v>46543</v>
      </c>
      <c r="R11" s="125"/>
      <c r="S11" s="125"/>
    </row>
    <row r="12" spans="1:20" ht="84.95" customHeight="1">
      <c r="A12" s="118">
        <v>4</v>
      </c>
      <c r="B12" s="81" t="s">
        <v>131</v>
      </c>
      <c r="C12" s="79" t="s">
        <v>150</v>
      </c>
      <c r="D12" s="81" t="s">
        <v>151</v>
      </c>
      <c r="E12" s="79" t="s">
        <v>152</v>
      </c>
      <c r="F12" s="79" t="s">
        <v>153</v>
      </c>
      <c r="G12" s="81" t="s">
        <v>129</v>
      </c>
      <c r="H12" s="79">
        <v>7146</v>
      </c>
      <c r="I12" s="79">
        <v>6</v>
      </c>
      <c r="J12" s="119">
        <v>41277</v>
      </c>
      <c r="K12" s="79">
        <v>14000</v>
      </c>
      <c r="L12" s="79"/>
      <c r="M12" s="79">
        <v>2012</v>
      </c>
      <c r="N12" s="79">
        <v>217</v>
      </c>
      <c r="O12" s="120"/>
      <c r="P12" s="121">
        <v>46184</v>
      </c>
      <c r="Q12" s="121">
        <v>46548</v>
      </c>
      <c r="R12" s="79"/>
      <c r="S12" s="79"/>
    </row>
    <row r="13" spans="1:20" ht="84.95" customHeight="1">
      <c r="A13" s="118">
        <v>5</v>
      </c>
      <c r="B13" s="81" t="s">
        <v>131</v>
      </c>
      <c r="C13" s="79" t="s">
        <v>154</v>
      </c>
      <c r="D13" s="81" t="s">
        <v>155</v>
      </c>
      <c r="E13" s="79" t="s">
        <v>156</v>
      </c>
      <c r="F13" s="79" t="s">
        <v>157</v>
      </c>
      <c r="G13" s="81" t="s">
        <v>129</v>
      </c>
      <c r="H13" s="79">
        <v>6871</v>
      </c>
      <c r="I13" s="79">
        <v>6</v>
      </c>
      <c r="J13" s="119">
        <v>37714</v>
      </c>
      <c r="K13" s="79">
        <v>13000</v>
      </c>
      <c r="L13" s="79"/>
      <c r="M13" s="79">
        <v>2002</v>
      </c>
      <c r="N13" s="79">
        <v>162</v>
      </c>
      <c r="O13" s="120"/>
      <c r="P13" s="121">
        <v>46184</v>
      </c>
      <c r="Q13" s="121">
        <v>46548</v>
      </c>
      <c r="R13" s="79"/>
      <c r="S13" s="79"/>
    </row>
    <row r="14" spans="1:20" ht="84.95" customHeight="1">
      <c r="A14" s="118">
        <v>6</v>
      </c>
      <c r="B14" s="81" t="s">
        <v>131</v>
      </c>
      <c r="C14" s="130" t="s">
        <v>150</v>
      </c>
      <c r="D14" s="130" t="s">
        <v>158</v>
      </c>
      <c r="E14" s="130" t="s">
        <v>159</v>
      </c>
      <c r="F14" s="130" t="s">
        <v>160</v>
      </c>
      <c r="G14" s="81" t="s">
        <v>161</v>
      </c>
      <c r="H14" s="130">
        <v>1997</v>
      </c>
      <c r="I14" s="130">
        <v>9</v>
      </c>
      <c r="J14" s="131">
        <v>45068</v>
      </c>
      <c r="K14" s="130">
        <v>3070</v>
      </c>
      <c r="L14" s="130"/>
      <c r="M14" s="130">
        <v>2023</v>
      </c>
      <c r="N14" s="130">
        <v>110</v>
      </c>
      <c r="O14" s="124">
        <v>144900</v>
      </c>
      <c r="P14" s="140">
        <v>46227</v>
      </c>
      <c r="Q14" s="140">
        <v>46591</v>
      </c>
      <c r="R14" s="140">
        <v>46227</v>
      </c>
      <c r="S14" s="140">
        <v>46591</v>
      </c>
      <c r="T14" s="117" t="s">
        <v>162</v>
      </c>
    </row>
    <row r="15" spans="1:20" ht="84.95" customHeight="1">
      <c r="A15" s="118">
        <v>7</v>
      </c>
      <c r="B15" s="81" t="s">
        <v>131</v>
      </c>
      <c r="C15" s="130" t="s">
        <v>163</v>
      </c>
      <c r="D15" s="130" t="s">
        <v>164</v>
      </c>
      <c r="E15" s="130" t="s">
        <v>165</v>
      </c>
      <c r="F15" s="130" t="s">
        <v>166</v>
      </c>
      <c r="G15" s="81" t="s">
        <v>167</v>
      </c>
      <c r="H15" s="130">
        <v>3409</v>
      </c>
      <c r="I15" s="130">
        <v>1</v>
      </c>
      <c r="J15" s="131">
        <v>44832</v>
      </c>
      <c r="K15" s="130">
        <v>6010</v>
      </c>
      <c r="L15" s="130"/>
      <c r="M15" s="130">
        <v>2022</v>
      </c>
      <c r="N15" s="130">
        <v>74.599999999999994</v>
      </c>
      <c r="O15" s="130"/>
      <c r="P15" s="140">
        <v>46227</v>
      </c>
      <c r="Q15" s="140">
        <v>46591</v>
      </c>
      <c r="R15" s="130"/>
      <c r="S15" s="130"/>
    </row>
    <row r="16" spans="1:20" ht="84.95" customHeight="1">
      <c r="A16" s="118">
        <v>8</v>
      </c>
      <c r="B16" s="118" t="s">
        <v>168</v>
      </c>
      <c r="C16" s="81" t="s">
        <v>127</v>
      </c>
      <c r="D16" s="139" t="s">
        <v>128</v>
      </c>
      <c r="E16" s="122" t="s">
        <v>169</v>
      </c>
      <c r="F16" s="81" t="s">
        <v>170</v>
      </c>
      <c r="G16" s="81" t="s">
        <v>129</v>
      </c>
      <c r="H16" s="81">
        <v>6842</v>
      </c>
      <c r="I16" s="81">
        <v>6</v>
      </c>
      <c r="J16" s="123">
        <v>32877</v>
      </c>
      <c r="K16" s="81">
        <v>10580</v>
      </c>
      <c r="L16" s="81"/>
      <c r="M16" s="81">
        <v>1989</v>
      </c>
      <c r="N16" s="81"/>
      <c r="O16" s="124"/>
      <c r="P16" s="121">
        <v>46252</v>
      </c>
      <c r="Q16" s="121">
        <v>46616</v>
      </c>
      <c r="R16" s="125"/>
      <c r="S16" s="125"/>
    </row>
    <row r="17" spans="1:20" ht="84.95" customHeight="1">
      <c r="A17" s="118">
        <v>9</v>
      </c>
      <c r="B17" s="118" t="s">
        <v>130</v>
      </c>
      <c r="C17" s="81" t="s">
        <v>132</v>
      </c>
      <c r="D17" s="122" t="s">
        <v>171</v>
      </c>
      <c r="E17" s="122" t="s">
        <v>172</v>
      </c>
      <c r="F17" s="81" t="s">
        <v>173</v>
      </c>
      <c r="G17" s="81" t="s">
        <v>136</v>
      </c>
      <c r="H17" s="81">
        <v>12000</v>
      </c>
      <c r="I17" s="81">
        <v>61</v>
      </c>
      <c r="J17" s="123" t="s">
        <v>174</v>
      </c>
      <c r="K17" s="81">
        <v>18000</v>
      </c>
      <c r="L17" s="81">
        <v>6000</v>
      </c>
      <c r="M17" s="81">
        <v>2000</v>
      </c>
      <c r="N17" s="81">
        <v>220</v>
      </c>
      <c r="O17" s="124"/>
      <c r="P17" s="121">
        <v>46266</v>
      </c>
      <c r="Q17" s="121">
        <v>46630</v>
      </c>
      <c r="R17" s="125"/>
      <c r="S17" s="125"/>
    </row>
    <row r="18" spans="1:20" ht="84.95" customHeight="1">
      <c r="A18" s="118">
        <v>10</v>
      </c>
      <c r="B18" s="81" t="s">
        <v>130</v>
      </c>
      <c r="C18" s="79" t="s">
        <v>175</v>
      </c>
      <c r="D18" s="81" t="s">
        <v>176</v>
      </c>
      <c r="E18" s="79" t="s">
        <v>177</v>
      </c>
      <c r="F18" s="79" t="s">
        <v>178</v>
      </c>
      <c r="G18" s="81" t="s">
        <v>129</v>
      </c>
      <c r="H18" s="79">
        <v>5480</v>
      </c>
      <c r="I18" s="79">
        <v>6</v>
      </c>
      <c r="J18" s="119">
        <v>36800</v>
      </c>
      <c r="K18" s="79">
        <v>14000</v>
      </c>
      <c r="L18" s="79">
        <v>4150</v>
      </c>
      <c r="M18" s="79">
        <v>2000</v>
      </c>
      <c r="N18" s="79">
        <v>154</v>
      </c>
      <c r="O18" s="120"/>
      <c r="P18" s="121">
        <v>46321</v>
      </c>
      <c r="Q18" s="121">
        <v>46685</v>
      </c>
      <c r="R18" s="79"/>
      <c r="S18" s="79"/>
    </row>
    <row r="19" spans="1:20" ht="84.95" customHeight="1">
      <c r="A19" s="118">
        <v>11</v>
      </c>
      <c r="B19" s="118" t="s">
        <v>130</v>
      </c>
      <c r="C19" s="81" t="s">
        <v>179</v>
      </c>
      <c r="D19" s="122" t="s">
        <v>180</v>
      </c>
      <c r="E19" s="122" t="s">
        <v>181</v>
      </c>
      <c r="F19" s="81" t="s">
        <v>182</v>
      </c>
      <c r="G19" s="81" t="s">
        <v>129</v>
      </c>
      <c r="H19" s="81">
        <v>2402</v>
      </c>
      <c r="I19" s="81">
        <v>6</v>
      </c>
      <c r="J19" s="123">
        <v>40140</v>
      </c>
      <c r="K19" s="81">
        <v>3490</v>
      </c>
      <c r="L19" s="81"/>
      <c r="M19" s="81">
        <v>2009</v>
      </c>
      <c r="N19" s="81">
        <v>74</v>
      </c>
      <c r="O19" s="124"/>
      <c r="P19" s="121">
        <v>46350</v>
      </c>
      <c r="Q19" s="121">
        <v>46714</v>
      </c>
      <c r="R19" s="125"/>
      <c r="S19" s="125"/>
    </row>
    <row r="20" spans="1:20" ht="84.95" customHeight="1">
      <c r="A20" s="118">
        <v>12</v>
      </c>
      <c r="B20" s="81" t="s">
        <v>131</v>
      </c>
      <c r="C20" s="79" t="s">
        <v>183</v>
      </c>
      <c r="D20" s="81" t="s">
        <v>184</v>
      </c>
      <c r="E20" s="126" t="s">
        <v>185</v>
      </c>
      <c r="F20" s="79" t="s">
        <v>186</v>
      </c>
      <c r="G20" s="81" t="s">
        <v>129</v>
      </c>
      <c r="H20" s="79">
        <v>7698</v>
      </c>
      <c r="I20" s="79">
        <v>6</v>
      </c>
      <c r="J20" s="119">
        <v>42702</v>
      </c>
      <c r="K20" s="79">
        <v>16000</v>
      </c>
      <c r="L20" s="79">
        <v>6425</v>
      </c>
      <c r="M20" s="79">
        <v>2016</v>
      </c>
      <c r="N20" s="79">
        <v>210</v>
      </c>
      <c r="O20" s="124"/>
      <c r="P20" s="121">
        <v>46355</v>
      </c>
      <c r="Q20" s="121">
        <v>46719</v>
      </c>
      <c r="R20" s="119"/>
      <c r="S20" s="119"/>
      <c r="T20" s="127"/>
    </row>
    <row r="21" spans="1:20" ht="84.95" customHeight="1">
      <c r="A21" s="118">
        <v>13</v>
      </c>
      <c r="B21" s="81" t="s">
        <v>131</v>
      </c>
      <c r="C21" s="79" t="s">
        <v>187</v>
      </c>
      <c r="D21" s="81" t="s">
        <v>188</v>
      </c>
      <c r="E21" s="126" t="s">
        <v>189</v>
      </c>
      <c r="F21" s="79" t="s">
        <v>190</v>
      </c>
      <c r="G21" s="81" t="s">
        <v>129</v>
      </c>
      <c r="H21" s="79">
        <v>9291</v>
      </c>
      <c r="I21" s="79">
        <v>6</v>
      </c>
      <c r="J21" s="119">
        <v>45639</v>
      </c>
      <c r="K21" s="128">
        <v>15590</v>
      </c>
      <c r="L21" s="79">
        <v>8795</v>
      </c>
      <c r="M21" s="79">
        <v>2024</v>
      </c>
      <c r="N21" s="79"/>
      <c r="O21" s="124">
        <v>1956930</v>
      </c>
      <c r="P21" s="121">
        <v>46369</v>
      </c>
      <c r="Q21" s="121">
        <v>46733</v>
      </c>
      <c r="R21" s="121">
        <v>46369</v>
      </c>
      <c r="S21" s="121">
        <v>46733</v>
      </c>
      <c r="T21" s="129"/>
    </row>
    <row r="22" spans="1:20" ht="84.95" customHeight="1">
      <c r="A22" s="118">
        <v>14</v>
      </c>
      <c r="B22" s="81" t="s">
        <v>214</v>
      </c>
      <c r="C22" s="81" t="s">
        <v>191</v>
      </c>
      <c r="D22" s="130" t="s">
        <v>192</v>
      </c>
      <c r="E22" s="122" t="s">
        <v>193</v>
      </c>
      <c r="F22" s="81" t="s">
        <v>194</v>
      </c>
      <c r="G22" s="81" t="s">
        <v>195</v>
      </c>
      <c r="H22" s="81">
        <v>1368</v>
      </c>
      <c r="I22" s="81">
        <v>2</v>
      </c>
      <c r="J22" s="131">
        <v>43454</v>
      </c>
      <c r="K22" s="81">
        <v>1680</v>
      </c>
      <c r="L22" s="81">
        <v>610</v>
      </c>
      <c r="M22" s="81">
        <v>2018</v>
      </c>
      <c r="N22" s="81">
        <v>57</v>
      </c>
      <c r="O22" s="130"/>
      <c r="P22" s="131">
        <v>46346</v>
      </c>
      <c r="Q22" s="131">
        <v>46710</v>
      </c>
      <c r="R22" s="130"/>
      <c r="S22" s="130"/>
      <c r="T22" s="146"/>
    </row>
    <row r="23" spans="1:20" ht="84.95" customHeight="1"/>
    <row r="24" spans="1:20" ht="84.95" customHeight="1"/>
    <row r="25" spans="1:20" ht="84.95" customHeight="1"/>
    <row r="26" spans="1:20" ht="84.95" customHeight="1"/>
  </sheetData>
  <mergeCells count="19">
    <mergeCell ref="A4:S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P5:Q6"/>
    <mergeCell ref="R5:S6"/>
    <mergeCell ref="A8:S8"/>
    <mergeCell ref="J5:J7"/>
    <mergeCell ref="K5:K7"/>
    <mergeCell ref="L5:L7"/>
    <mergeCell ref="M5:M7"/>
    <mergeCell ref="N5:N7"/>
    <mergeCell ref="O5:O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D974E-9F84-4EF8-A458-51A25651C4F5}">
  <dimension ref="A1:E11"/>
  <sheetViews>
    <sheetView view="pageBreakPreview" zoomScaleNormal="100" zoomScaleSheetLayoutView="100" workbookViewId="0">
      <selection activeCell="E11" sqref="E11"/>
    </sheetView>
  </sheetViews>
  <sheetFormatPr defaultRowHeight="12.75"/>
  <cols>
    <col min="2" max="2" width="12.140625" customWidth="1"/>
    <col min="3" max="3" width="21" customWidth="1"/>
    <col min="4" max="4" width="9.85546875" bestFit="1" customWidth="1"/>
    <col min="5" max="5" width="12.42578125" customWidth="1"/>
  </cols>
  <sheetData>
    <row r="1" spans="1:5">
      <c r="E1" s="64" t="s">
        <v>211</v>
      </c>
    </row>
    <row r="2" spans="1:5">
      <c r="E2" s="64" t="s">
        <v>212</v>
      </c>
    </row>
    <row r="4" spans="1:5" ht="25.5">
      <c r="A4" s="142" t="s">
        <v>196</v>
      </c>
      <c r="B4" s="142" t="s">
        <v>197</v>
      </c>
      <c r="C4" s="142" t="s">
        <v>198</v>
      </c>
      <c r="D4" s="142" t="s">
        <v>199</v>
      </c>
      <c r="E4" s="143" t="s">
        <v>200</v>
      </c>
    </row>
    <row r="5" spans="1:5" ht="38.1" customHeight="1">
      <c r="A5" s="144">
        <v>1</v>
      </c>
      <c r="B5" s="144" t="s">
        <v>204</v>
      </c>
      <c r="C5" s="132"/>
      <c r="D5" s="138">
        <v>43961</v>
      </c>
      <c r="E5" s="147">
        <v>2668</v>
      </c>
    </row>
    <row r="6" spans="1:5" ht="38.1" customHeight="1">
      <c r="A6" s="144">
        <v>2</v>
      </c>
      <c r="B6" s="145" t="s">
        <v>205</v>
      </c>
      <c r="C6" s="133" t="s">
        <v>201</v>
      </c>
      <c r="D6" s="134" t="s">
        <v>213</v>
      </c>
      <c r="E6" s="148">
        <v>22020.25</v>
      </c>
    </row>
    <row r="7" spans="1:5" ht="38.1" customHeight="1">
      <c r="A7" s="144">
        <v>3</v>
      </c>
      <c r="B7" s="145" t="s">
        <v>205</v>
      </c>
      <c r="C7" s="133" t="s">
        <v>203</v>
      </c>
      <c r="D7" s="152">
        <v>45092</v>
      </c>
      <c r="E7" s="148">
        <v>6069.12</v>
      </c>
    </row>
    <row r="8" spans="1:5" ht="38.1" customHeight="1">
      <c r="A8" s="144">
        <v>4</v>
      </c>
      <c r="B8" s="145" t="s">
        <v>205</v>
      </c>
      <c r="C8" s="133" t="s">
        <v>203</v>
      </c>
      <c r="D8" s="152">
        <v>45481</v>
      </c>
      <c r="E8" s="148">
        <v>5685.4</v>
      </c>
    </row>
    <row r="9" spans="1:5" ht="38.1" customHeight="1">
      <c r="A9" s="144">
        <v>5</v>
      </c>
      <c r="B9" s="133" t="s">
        <v>205</v>
      </c>
      <c r="C9" s="133" t="s">
        <v>203</v>
      </c>
      <c r="D9" s="152">
        <v>45672</v>
      </c>
      <c r="E9" s="148">
        <v>14760</v>
      </c>
    </row>
    <row r="10" spans="1:5" ht="38.1" customHeight="1">
      <c r="A10" s="135"/>
      <c r="B10" s="135"/>
      <c r="C10" s="135"/>
      <c r="D10" s="136" t="s">
        <v>202</v>
      </c>
      <c r="E10" s="137">
        <f>SUM(E5:E9)</f>
        <v>51202.77</v>
      </c>
    </row>
    <row r="11" spans="1:5" ht="38.1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budynki</vt:lpstr>
      <vt:lpstr>środki trwałe</vt:lpstr>
      <vt:lpstr>elektronika</vt:lpstr>
      <vt:lpstr>wykaz pojazdów</vt:lpstr>
      <vt:lpstr>wykaz szkód</vt:lpstr>
      <vt:lpstr>budynki!Obszar_wydruku</vt:lpstr>
      <vt:lpstr>elektronika!Obszar_wydruku</vt:lpstr>
      <vt:lpstr>'środki trwałe'!Obszar_wydruku</vt:lpstr>
      <vt:lpstr>'wykaz pojazdów'!Obszar_wydruku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AFabiszewska</dc:creator>
  <cp:lastModifiedBy>MB</cp:lastModifiedBy>
  <cp:lastPrinted>2023-11-14T09:06:38Z</cp:lastPrinted>
  <dcterms:created xsi:type="dcterms:W3CDTF">2003-03-13T10:23:20Z</dcterms:created>
  <dcterms:modified xsi:type="dcterms:W3CDTF">2025-11-17T09:54:02Z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412511E1">
    <vt:lpwstr/>
  </property>
  <property fmtid="{D5CDD505-2E9C-101B-9397-08002B2CF9AE}" pid="3" name="IVID145012D5">
    <vt:lpwstr/>
  </property>
  <property fmtid="{D5CDD505-2E9C-101B-9397-08002B2CF9AE}" pid="4" name="IVID3A371DE6">
    <vt:lpwstr/>
  </property>
  <property fmtid="{D5CDD505-2E9C-101B-9397-08002B2CF9AE}" pid="5" name="IVID305908F7">
    <vt:lpwstr/>
  </property>
  <property fmtid="{D5CDD505-2E9C-101B-9397-08002B2CF9AE}" pid="6" name="IVIDEC1DB65A">
    <vt:lpwstr/>
  </property>
  <property fmtid="{D5CDD505-2E9C-101B-9397-08002B2CF9AE}" pid="7" name="IVID146313F2">
    <vt:lpwstr/>
  </property>
  <property fmtid="{D5CDD505-2E9C-101B-9397-08002B2CF9AE}" pid="8" name="IVID247C1308">
    <vt:lpwstr/>
  </property>
  <property fmtid="{D5CDD505-2E9C-101B-9397-08002B2CF9AE}" pid="9" name="IVID7D00119">
    <vt:lpwstr/>
  </property>
  <property fmtid="{D5CDD505-2E9C-101B-9397-08002B2CF9AE}" pid="10" name="IVID124B15E0">
    <vt:lpwstr/>
  </property>
  <property fmtid="{D5CDD505-2E9C-101B-9397-08002B2CF9AE}" pid="11" name="IVID343010DD">
    <vt:lpwstr/>
  </property>
  <property fmtid="{D5CDD505-2E9C-101B-9397-08002B2CF9AE}" pid="12" name="IVID55213FF">
    <vt:lpwstr/>
  </property>
  <property fmtid="{D5CDD505-2E9C-101B-9397-08002B2CF9AE}" pid="13" name="IVID372F19E9">
    <vt:lpwstr/>
  </property>
  <property fmtid="{D5CDD505-2E9C-101B-9397-08002B2CF9AE}" pid="14" name="IVIDBC9AED84">
    <vt:lpwstr/>
  </property>
  <property fmtid="{D5CDD505-2E9C-101B-9397-08002B2CF9AE}" pid="15" name="IVID363218D8">
    <vt:lpwstr/>
  </property>
  <property fmtid="{D5CDD505-2E9C-101B-9397-08002B2CF9AE}" pid="16" name="IVID17FE2478">
    <vt:lpwstr/>
  </property>
  <property fmtid="{D5CDD505-2E9C-101B-9397-08002B2CF9AE}" pid="17" name="IVID1C76DEB5">
    <vt:lpwstr/>
  </property>
  <property fmtid="{D5CDD505-2E9C-101B-9397-08002B2CF9AE}" pid="18" name="IVIDC661EF3">
    <vt:lpwstr/>
  </property>
  <property fmtid="{D5CDD505-2E9C-101B-9397-08002B2CF9AE}" pid="19" name="IVID32571C01">
    <vt:lpwstr/>
  </property>
  <property fmtid="{D5CDD505-2E9C-101B-9397-08002B2CF9AE}" pid="20" name="IVID1D391309">
    <vt:lpwstr/>
  </property>
  <property fmtid="{D5CDD505-2E9C-101B-9397-08002B2CF9AE}" pid="21" name="IVIDE5F12D2">
    <vt:lpwstr/>
  </property>
  <property fmtid="{D5CDD505-2E9C-101B-9397-08002B2CF9AE}" pid="22" name="IVID274D12D5">
    <vt:lpwstr/>
  </property>
  <property fmtid="{D5CDD505-2E9C-101B-9397-08002B2CF9AE}" pid="23" name="IVID191F0CF2">
    <vt:lpwstr/>
  </property>
  <property fmtid="{D5CDD505-2E9C-101B-9397-08002B2CF9AE}" pid="24" name="IVID202E14EF">
    <vt:lpwstr/>
  </property>
  <property fmtid="{D5CDD505-2E9C-101B-9397-08002B2CF9AE}" pid="25" name="IVID847BBDC9">
    <vt:lpwstr/>
  </property>
  <property fmtid="{D5CDD505-2E9C-101B-9397-08002B2CF9AE}" pid="26" name="IVID2B251201">
    <vt:lpwstr/>
  </property>
</Properties>
</file>