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C:\Users\user\Desktop\() Sewohl\2016\opisówka roczna 2016\gotowe\"/>
    </mc:Choice>
  </mc:AlternateContent>
  <bookViews>
    <workbookView xWindow="0" yWindow="0" windowWidth="20730" windowHeight="11760"/>
  </bookViews>
  <sheets>
    <sheet name="wydatki" sheetId="1" r:id="rId1"/>
    <sheet name="sołectwa" sheetId="2" r:id="rId2"/>
    <sheet name="paragraf" sheetId="3" r:id="rId3"/>
  </sheets>
  <calcPr calcId="162913"/>
</workbook>
</file>

<file path=xl/calcChain.xml><?xml version="1.0" encoding="utf-8"?>
<calcChain xmlns="http://schemas.openxmlformats.org/spreadsheetml/2006/main">
  <c r="G349" i="1" l="1"/>
  <c r="F349" i="1"/>
  <c r="G347" i="1"/>
  <c r="F347" i="1"/>
  <c r="G329" i="1"/>
  <c r="F329" i="1"/>
  <c r="G324" i="1"/>
  <c r="F324" i="1"/>
  <c r="G321" i="1"/>
  <c r="F321" i="1"/>
  <c r="G319" i="1"/>
  <c r="F319" i="1"/>
  <c r="G306" i="1"/>
  <c r="F306" i="1"/>
  <c r="G297" i="1"/>
  <c r="F297" i="1"/>
  <c r="G290" i="1"/>
  <c r="F290" i="1"/>
  <c r="G288" i="1"/>
  <c r="F288" i="1"/>
  <c r="F287" i="1" s="1"/>
  <c r="G285" i="1"/>
  <c r="F285" i="1"/>
  <c r="G278" i="1"/>
  <c r="F278" i="1"/>
  <c r="F275" i="1" s="1"/>
  <c r="G276" i="1"/>
  <c r="G275" i="1" s="1"/>
  <c r="F276" i="1"/>
  <c r="G268" i="1"/>
  <c r="F268" i="1"/>
  <c r="G259" i="1"/>
  <c r="F259" i="1"/>
  <c r="G247" i="1"/>
  <c r="F247" i="1"/>
  <c r="G244" i="1"/>
  <c r="F244" i="1"/>
  <c r="G239" i="1"/>
  <c r="F239" i="1"/>
  <c r="G221" i="1"/>
  <c r="F221" i="1"/>
  <c r="G216" i="1"/>
  <c r="F216" i="1"/>
  <c r="G194" i="1"/>
  <c r="F194" i="1"/>
  <c r="G177" i="1"/>
  <c r="F177" i="1"/>
  <c r="F176" i="1" s="1"/>
  <c r="G173" i="1"/>
  <c r="G174" i="1"/>
  <c r="F174" i="1"/>
  <c r="F173" i="1" s="1"/>
  <c r="G168" i="1"/>
  <c r="F168" i="1"/>
  <c r="G169" i="1"/>
  <c r="F169" i="1"/>
  <c r="G166" i="1"/>
  <c r="F166" i="1"/>
  <c r="G153" i="1"/>
  <c r="F153" i="1"/>
  <c r="G149" i="1"/>
  <c r="F149" i="1"/>
  <c r="G134" i="1"/>
  <c r="G131" i="1" s="1"/>
  <c r="F134" i="1"/>
  <c r="F131" i="1" s="1"/>
  <c r="F132" i="1"/>
  <c r="G132" i="1"/>
  <c r="G127" i="1"/>
  <c r="F127" i="1"/>
  <c r="G128" i="1"/>
  <c r="F128" i="1"/>
  <c r="G122" i="1"/>
  <c r="F122" i="1"/>
  <c r="G123" i="1"/>
  <c r="F123" i="1"/>
  <c r="G118" i="1"/>
  <c r="F118" i="1"/>
  <c r="G115" i="1"/>
  <c r="F115" i="1"/>
  <c r="G92" i="1"/>
  <c r="F92" i="1"/>
  <c r="G89" i="1"/>
  <c r="G82" i="1" s="1"/>
  <c r="F89" i="1"/>
  <c r="F82" i="1" s="1"/>
  <c r="G83" i="1"/>
  <c r="F83" i="1"/>
  <c r="F74" i="1"/>
  <c r="G78" i="1"/>
  <c r="F78" i="1"/>
  <c r="F75" i="1"/>
  <c r="G75" i="1"/>
  <c r="G74" i="1" s="1"/>
  <c r="G57" i="1"/>
  <c r="G56" i="1" s="1"/>
  <c r="F57" i="1"/>
  <c r="F56" i="1" s="1"/>
  <c r="G54" i="1"/>
  <c r="G53" i="1" s="1"/>
  <c r="F54" i="1"/>
  <c r="F53" i="1" s="1"/>
  <c r="G45" i="1"/>
  <c r="F45" i="1"/>
  <c r="G42" i="1"/>
  <c r="F42" i="1"/>
  <c r="G40" i="1"/>
  <c r="G39" i="1" s="1"/>
  <c r="F40" i="1"/>
  <c r="F39" i="1" s="1"/>
  <c r="G22" i="1"/>
  <c r="G21" i="1" s="1"/>
  <c r="F22" i="1"/>
  <c r="F21" i="1" s="1"/>
  <c r="G13" i="1"/>
  <c r="F13" i="1"/>
  <c r="G11" i="1"/>
  <c r="F11" i="1"/>
  <c r="G9" i="1"/>
  <c r="F9" i="1"/>
  <c r="G7" i="1"/>
  <c r="G6" i="1" s="1"/>
  <c r="F7" i="1"/>
  <c r="F6" i="1" s="1"/>
  <c r="F454" i="1" s="1"/>
  <c r="G176" i="1" l="1"/>
  <c r="G287" i="1"/>
  <c r="G454" i="1" s="1"/>
  <c r="H60" i="1"/>
  <c r="H58" i="1"/>
  <c r="H447" i="1" l="1"/>
  <c r="H416" i="1"/>
  <c r="H414" i="1"/>
  <c r="H412" i="1"/>
  <c r="H357" i="1"/>
  <c r="H370" i="1"/>
  <c r="H356" i="1"/>
  <c r="H352" i="1"/>
  <c r="H351" i="1"/>
  <c r="H346" i="1"/>
  <c r="H296" i="1"/>
  <c r="H295" i="1"/>
  <c r="H272" i="1"/>
  <c r="H220" i="1"/>
  <c r="H215" i="1"/>
  <c r="H212" i="1"/>
  <c r="H206" i="1"/>
  <c r="H205" i="1"/>
  <c r="H203" i="1"/>
  <c r="H202" i="1"/>
  <c r="H200" i="1"/>
  <c r="H197" i="1"/>
  <c r="H154" i="1"/>
  <c r="H147" i="1" l="1"/>
  <c r="H130" i="1"/>
  <c r="H126" i="1"/>
  <c r="H111" i="1"/>
  <c r="H73" i="1" l="1"/>
  <c r="H38" i="1" l="1"/>
  <c r="H31" i="1"/>
  <c r="H11" i="1" l="1"/>
  <c r="H12" i="1"/>
  <c r="H13" i="1"/>
  <c r="H14" i="1"/>
  <c r="H15" i="1"/>
  <c r="H16" i="1"/>
  <c r="H17" i="1"/>
  <c r="H18" i="1"/>
  <c r="H19" i="1"/>
  <c r="H20" i="1"/>
  <c r="H22" i="1"/>
  <c r="H23" i="1"/>
  <c r="H24" i="1"/>
  <c r="H25" i="1"/>
  <c r="H27" i="1"/>
  <c r="H28" i="1"/>
  <c r="H29" i="1"/>
  <c r="H30" i="1"/>
  <c r="H32" i="1"/>
  <c r="H33" i="1"/>
  <c r="H34" i="1"/>
  <c r="H35" i="1"/>
  <c r="H36" i="1"/>
  <c r="H37" i="1"/>
  <c r="H40" i="1"/>
  <c r="H41" i="1"/>
  <c r="H42" i="1"/>
  <c r="H43" i="1"/>
  <c r="H44" i="1"/>
  <c r="H39" i="1"/>
  <c r="H46" i="1"/>
  <c r="H47" i="1"/>
  <c r="H48" i="1"/>
  <c r="H49" i="1"/>
  <c r="H50" i="1"/>
  <c r="H51" i="1"/>
  <c r="H52" i="1"/>
  <c r="H53" i="1"/>
  <c r="H54" i="1"/>
  <c r="H55" i="1"/>
  <c r="H56" i="1"/>
  <c r="H57" i="1"/>
  <c r="H59" i="1"/>
  <c r="H61" i="1"/>
  <c r="H62" i="1"/>
  <c r="H63" i="1"/>
  <c r="H64" i="1"/>
  <c r="H65" i="1"/>
  <c r="H66" i="1"/>
  <c r="H45" i="1" l="1"/>
  <c r="H21" i="1"/>
  <c r="D27" i="2" l="1"/>
  <c r="E27" i="2"/>
  <c r="F27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11" i="2"/>
  <c r="G27" i="2" l="1"/>
  <c r="H454" i="1"/>
  <c r="H7" i="1"/>
  <c r="H8" i="1"/>
  <c r="H9" i="1"/>
  <c r="H10" i="1"/>
  <c r="H26" i="1"/>
  <c r="H67" i="1"/>
  <c r="H68" i="1"/>
  <c r="H69" i="1"/>
  <c r="H70" i="1"/>
  <c r="H71" i="1"/>
  <c r="H72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7" i="1"/>
  <c r="H128" i="1"/>
  <c r="H129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8" i="1"/>
  <c r="H199" i="1"/>
  <c r="H201" i="1"/>
  <c r="H204" i="1"/>
  <c r="H207" i="1"/>
  <c r="H208" i="1"/>
  <c r="H209" i="1"/>
  <c r="H210" i="1"/>
  <c r="H211" i="1"/>
  <c r="H213" i="1"/>
  <c r="H214" i="1"/>
  <c r="H216" i="1"/>
  <c r="H217" i="1"/>
  <c r="H218" i="1"/>
  <c r="H219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7" i="1"/>
  <c r="H348" i="1"/>
  <c r="H349" i="1"/>
  <c r="H350" i="1"/>
  <c r="H353" i="1"/>
  <c r="H354" i="1"/>
  <c r="H355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3" i="1"/>
  <c r="H415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8" i="1"/>
  <c r="H449" i="1"/>
  <c r="H450" i="1"/>
  <c r="H451" i="1"/>
  <c r="H452" i="1"/>
  <c r="H453" i="1"/>
  <c r="H6" i="1"/>
</calcChain>
</file>

<file path=xl/sharedStrings.xml><?xml version="1.0" encoding="utf-8"?>
<sst xmlns="http://schemas.openxmlformats.org/spreadsheetml/2006/main" count="933" uniqueCount="303">
  <si>
    <t>Dział</t>
  </si>
  <si>
    <t>Rozdział</t>
  </si>
  <si>
    <t>Paragraf</t>
  </si>
  <si>
    <t>Treść</t>
  </si>
  <si>
    <t>010</t>
  </si>
  <si>
    <t>Rolnictwo i łowiectwo</t>
  </si>
  <si>
    <t>01008</t>
  </si>
  <si>
    <t>Melioracje wodne</t>
  </si>
  <si>
    <t>14 000,00</t>
  </si>
  <si>
    <t>4300</t>
  </si>
  <si>
    <t>Zakup usług pozostałych</t>
  </si>
  <si>
    <t>01009</t>
  </si>
  <si>
    <t>Spółki wodne</t>
  </si>
  <si>
    <t>8 000,00</t>
  </si>
  <si>
    <t>2830</t>
  </si>
  <si>
    <t>Dotacja celowa z budżetu na finansowanie lub dofinansowanie zadań zleconych do realizacji pozostałym jednostkom nie zaliczanym do sektora finansów publicznych</t>
  </si>
  <si>
    <t>01030</t>
  </si>
  <si>
    <t>Izby rolnicze</t>
  </si>
  <si>
    <t>2850</t>
  </si>
  <si>
    <t>Wpłaty gmin na rzecz izb rolniczych w wysokości 2% uzyskanych wpływów z podatku rolnego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</si>
  <si>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</si>
  <si>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</si>
  <si>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</si>
  <si>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</si>
  <si>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</si>
  <si>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</si>
  <si>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</si>
  <si>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</si>
  <si>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</si>
  <si>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</si>
  <si>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>4210</t>
  </si>
  <si>
    <t>Zakup materiałów i wyposażenia</t>
  </si>
  <si>
    <t>4430</t>
  </si>
  <si>
    <t>Różne opłaty i składki</t>
  </si>
  <si>
    <t>400</t>
  </si>
  <si>
    <t>Wytwarzanie i zaopatrywanie w energię elektryczną, gaz i wodę</t>
  </si>
  <si>
    <t>40002</t>
  </si>
  <si>
    <t>Dostarczanie wody</t>
  </si>
  <si>
    <t>3020</t>
  </si>
  <si>
    <t>Wydatki osobowe niezaliczone do wynagrodzeń</t>
  </si>
  <si>
    <t>4040</t>
  </si>
  <si>
    <t>Dodatkowe wynagrodzenie roczne</t>
  </si>
  <si>
    <t>4260</t>
  </si>
  <si>
    <t>Zakup energii</t>
  </si>
  <si>
    <t>4360</t>
  </si>
  <si>
    <t>Opłaty z tytułu zakupu usług telekomunikacyjnych</t>
  </si>
  <si>
    <t>4440</t>
  </si>
  <si>
    <t>Odpisy na zakładowy fundusz świadczeń socjalnych</t>
  </si>
  <si>
    <t>4590</t>
  </si>
  <si>
    <t>Kary i odszkodowania wypłacane na rzecz osób fizycznych</t>
  </si>
  <si>
    <t>6050</t>
  </si>
  <si>
    <t>Wydatki inwestycyjne jednostek budżetowych</t>
  </si>
  <si>
    <t>600</t>
  </si>
  <si>
    <t>Transport i łączność</t>
  </si>
  <si>
    <t>60013</t>
  </si>
  <si>
    <t>Drogi publiczne wojewódzkie</t>
  </si>
  <si>
    <t>4520</t>
  </si>
  <si>
    <t>Opłaty na rzecz budżetów jednostek samorządu terytorialnego</t>
  </si>
  <si>
    <t>60014</t>
  </si>
  <si>
    <t>Drogi publiczne powiatowe</t>
  </si>
  <si>
    <t>6300</t>
  </si>
  <si>
    <t>Dotacja celowa na pomoc finansową udzielaną między jednostkami samorządu terytorialnego na dofinansowanie własnych zadań inwestycyjnych i zakupów inwestycyjnych</t>
  </si>
  <si>
    <t>60016</t>
  </si>
  <si>
    <t>Drogi publiczne gminne</t>
  </si>
  <si>
    <t>4270</t>
  </si>
  <si>
    <t>Zakup usług remontowych</t>
  </si>
  <si>
    <t>6058</t>
  </si>
  <si>
    <t>6059</t>
  </si>
  <si>
    <t>630</t>
  </si>
  <si>
    <t>Turystyka</t>
  </si>
  <si>
    <t>63003</t>
  </si>
  <si>
    <t>Zadania w zakresie upowszechniania turystyki</t>
  </si>
  <si>
    <t>700</t>
  </si>
  <si>
    <t>Gospodarka mieszkaniowa</t>
  </si>
  <si>
    <t>70005</t>
  </si>
  <si>
    <t>Gospodarka gruntami i nieruchomościami</t>
  </si>
  <si>
    <t>4400</t>
  </si>
  <si>
    <t>Opłaty za administrowanie i czynsze za budynki, lokale i pomieszczenia garażowe</t>
  </si>
  <si>
    <t>4480</t>
  </si>
  <si>
    <t>Podatek od nieruchomości</t>
  </si>
  <si>
    <t>6060</t>
  </si>
  <si>
    <t>Wydatki na zakupy inwestycyjne jednostek budżetowych</t>
  </si>
  <si>
    <t>710</t>
  </si>
  <si>
    <t>Działalność usługowa</t>
  </si>
  <si>
    <t>71004</t>
  </si>
  <si>
    <t>Plany zagospodarowania przestrzennego</t>
  </si>
  <si>
    <t>71035</t>
  </si>
  <si>
    <t>Cmentarze</t>
  </si>
  <si>
    <t>750</t>
  </si>
  <si>
    <t>Administracja publiczna</t>
  </si>
  <si>
    <t>75011</t>
  </si>
  <si>
    <t>Urzędy wojewódzkie</t>
  </si>
  <si>
    <t>75022</t>
  </si>
  <si>
    <t>Rady gmin (miast i miast na prawach powiatu)</t>
  </si>
  <si>
    <t>3030</t>
  </si>
  <si>
    <t xml:space="preserve">Różne wydatki na rzecz osób fizycznych </t>
  </si>
  <si>
    <t>75023</t>
  </si>
  <si>
    <t>Urzędy gmin (miast i miast na prawach powiatu)</t>
  </si>
  <si>
    <t>4140</t>
  </si>
  <si>
    <t>Wpłaty na Państwowy Fundusz Rehabilitacji Osób Niepełnosprawnych</t>
  </si>
  <si>
    <t>4280</t>
  </si>
  <si>
    <t>Zakup usług zdrowotnych</t>
  </si>
  <si>
    <t>1 500,00</t>
  </si>
  <si>
    <t>4410</t>
  </si>
  <si>
    <t>Podróże służbowe krajowe</t>
  </si>
  <si>
    <t>4580</t>
  </si>
  <si>
    <t>Pozostałe odsetki</t>
  </si>
  <si>
    <t>4610</t>
  </si>
  <si>
    <t>Koszty postępowania sądowego i prokuratorskiego</t>
  </si>
  <si>
    <t>4700</t>
  </si>
  <si>
    <t xml:space="preserve">Szkolenia pracowników niebędących członkami korpusu służby cywilnej </t>
  </si>
  <si>
    <t>75075</t>
  </si>
  <si>
    <t>Promocja jednostek samorządu terytorialnego</t>
  </si>
  <si>
    <t>75095</t>
  </si>
  <si>
    <t>4100</t>
  </si>
  <si>
    <t>Wynagrodzenia agencyjno-prowizyjne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</si>
  <si>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</si>
  <si>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</si>
  <si>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</si>
  <si>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</si>
  <si>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</si>
  <si>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</si>
  <si>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</si>
  <si>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</si>
  <si>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754</t>
  </si>
  <si>
    <t>Bezpieczeństwo publiczne i ochrona przeciwpożarowa</t>
  </si>
  <si>
    <t>75405</t>
  </si>
  <si>
    <t>Komendy powiatowe Policji</t>
  </si>
  <si>
    <t>2300</t>
  </si>
  <si>
    <t>Wpłaty jednostek na państwowy fundusz celowy</t>
  </si>
  <si>
    <t>75412</t>
  </si>
  <si>
    <t>Ochotnicze straże pożarne</t>
  </si>
  <si>
    <t>75414</t>
  </si>
  <si>
    <t>Obrona cywilna</t>
  </si>
  <si>
    <t>75416</t>
  </si>
  <si>
    <t>Straż gminna (miejska)</t>
  </si>
  <si>
    <t>75495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</si>
  <si>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</si>
  <si>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</si>
  <si>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757</t>
  </si>
  <si>
    <t>Obsługa długu publicznego</t>
  </si>
  <si>
    <t>75702</t>
  </si>
  <si>
    <t>Obsługa papierów wartościowych, kredytów i pożyczek jednostek samorządu terytorialnego</t>
  </si>
  <si>
    <t>8010</t>
  </si>
  <si>
    <t>Rozliczenia z bankami związane z obsługą długu publicznego</t>
  </si>
  <si>
    <t>8110</t>
  </si>
  <si>
    <t>Odsetki od samorządowych papierów wartościowych lub zaciągniętych przez jednostkę samorządu terytorialnego kredytów i pożyczek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</si>
  <si>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</si>
  <si>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</si>
  <si>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</si>
  <si>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</si>
  <si>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</si>
  <si>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</si>
  <si>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</si>
  <si>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</si>
  <si>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</si>
  <si>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</si>
  <si>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4220</t>
  </si>
  <si>
    <t>Zakup środków żywności</t>
  </si>
  <si>
    <t>4240</t>
  </si>
  <si>
    <t>Zakup środków dydaktycznych i książek</t>
  </si>
  <si>
    <t>80103</t>
  </si>
  <si>
    <t>Oddziały przedszkolne w szkołach podstawowych</t>
  </si>
  <si>
    <t>80104</t>
  </si>
  <si>
    <t xml:space="preserve">Przedszkola </t>
  </si>
  <si>
    <t>2540</t>
  </si>
  <si>
    <t>Dotacja podmiotowa z budżetu dla niepublicznej jednostki systemu oświaty</t>
  </si>
  <si>
    <t>2900</t>
  </si>
  <si>
    <t>Wpłaty gmin i powiatów na rzecz innych jednostek samorządu terytorialnego oraz związków gmin, związków powiatowo-gminnych lub związków powiatów na dofinansowanie zadań bieżących</t>
  </si>
  <si>
    <t>80110</t>
  </si>
  <si>
    <t>Gimnazja</t>
  </si>
  <si>
    <t>80113</t>
  </si>
  <si>
    <t>Dowożenie uczniów do szkół</t>
  </si>
  <si>
    <t>80146</t>
  </si>
  <si>
    <t>Dokształcanie i doskonalenie nauczycieli</t>
  </si>
  <si>
    <t>80148</t>
  </si>
  <si>
    <t>Stołówki szkolne i przedszkolne</t>
  </si>
  <si>
    <t>80150</t>
  </si>
  <si>
    <t>Realizacja zadań wymagających stosowania specjalnej organizacji nauki i metod pracy dla dzieci i młodzieży w szkołach podstawowych, gimnazjach, liceach ogólnokształcących, liceach profilowanych i szkołach zawodowych oraz szkołach artystycznych</t>
  </si>
  <si>
    <t>80195</t>
  </si>
  <si>
    <t>3240</t>
  </si>
  <si>
    <t>Stypendia dla uczniów</t>
  </si>
  <si>
    <t>4304</t>
  </si>
  <si>
    <t>851</t>
  </si>
  <si>
    <t>Ochrona zdrowia</t>
  </si>
  <si>
    <t>85153</t>
  </si>
  <si>
    <t>Zwalczanie narkomanii</t>
  </si>
  <si>
    <t>85154</t>
  </si>
  <si>
    <t>Przeciwdziałanie alkoholizmowi</t>
  </si>
  <si>
    <t>85195</t>
  </si>
  <si>
    <t>852</t>
  </si>
  <si>
    <t>Pomoc społeczna</t>
  </si>
  <si>
    <t>85202</t>
  </si>
  <si>
    <t>Domy pomocy społecznej</t>
  </si>
  <si>
    <t>4330</t>
  </si>
  <si>
    <t>Zakup usług przez jednostki samorządu terytorialnego od innych jednostek samorządu terytorialnego</t>
  </si>
  <si>
    <t>85206</t>
  </si>
  <si>
    <t>Wspieranie rodziny</t>
  </si>
  <si>
    <t>85211</t>
  </si>
  <si>
    <t>Świadczenie wychowawcze</t>
  </si>
  <si>
    <t>3110</t>
  </si>
  <si>
    <t>Świadczenia społeczne</t>
  </si>
  <si>
    <t>85212</t>
  </si>
  <si>
    <t>Świadczenia rodzinne, świadczenia z funduszu alimentacyjnego oraz składki na ubezpieczenia emerytalne i rentowe z ubezpieczenia społecznego</t>
  </si>
  <si>
    <t>2910</t>
  </si>
  <si>
    <t>Zwrot dotacji oraz płatności, w tym  wykorzystanych niezgodnie z przeznaczeniem lub wykorzystanych z naruszeniem procedur, o których mowa w art. 184 ustawy, pobranych nienależnie lub w nadmiernej wysokości</t>
  </si>
  <si>
    <t>85213</t>
  </si>
  <si>
    <t>Składki na ubezpieczenie zdrowotne opłacane za osoby pobierające niektóre świadczenia z pomocy społecznej, niektóre świadczenia rodzinne oraz za osoby uczestniczące w zajęciach w centrum integracji społecznej.</t>
  </si>
  <si>
    <t>4130</t>
  </si>
  <si>
    <t>Składki na ubezpieczenie zdrowotne</t>
  </si>
  <si>
    <t>85214</t>
  </si>
  <si>
    <t>Zasiłki i pomoc w naturze oraz składki na ubezpieczenia emerytalne i rentowe</t>
  </si>
  <si>
    <t>85215</t>
  </si>
  <si>
    <t>Dodatki mieszkaniowe</t>
  </si>
  <si>
    <t>85216</t>
  </si>
  <si>
    <t>Zasiłki stałe</t>
  </si>
  <si>
    <t>85219</t>
  </si>
  <si>
    <t>Ośrodki pomocy społecznej</t>
  </si>
  <si>
    <t>85226</t>
  </si>
  <si>
    <t>Ośrodki adopcyjne</t>
  </si>
  <si>
    <t>85295</t>
  </si>
  <si>
    <t>854</t>
  </si>
  <si>
    <t>Edukacyjna opieka wychowawcza</t>
  </si>
  <si>
    <t>85415</t>
  </si>
  <si>
    <t>Pomoc materialna dla uczniów</t>
  </si>
  <si>
    <t>900</t>
  </si>
  <si>
    <t>Gospodarka komunalna i ochrona środowiska</t>
  </si>
  <si>
    <t>90001</t>
  </si>
  <si>
    <t>Gospodarka ściekowa i ochrona wód</t>
  </si>
  <si>
    <t>90002</t>
  </si>
  <si>
    <t>Gospodarka odpadami</t>
  </si>
  <si>
    <t>90003</t>
  </si>
  <si>
    <t>Oczyszczanie miast i wsi</t>
  </si>
  <si>
    <t>90004</t>
  </si>
  <si>
    <t>Utrzymanie zieleni w miastach i gminach</t>
  </si>
  <si>
    <t>90015</t>
  </si>
  <si>
    <t>Oświetlenie ulic, placów i dróg</t>
  </si>
  <si>
    <t>90019</t>
  </si>
  <si>
    <t>Wpływy i wydatki związane z gromadzeniem środków z opłat i kar za korzystanie ze środowiska</t>
  </si>
  <si>
    <t>90095</t>
  </si>
  <si>
    <t>921</t>
  </si>
  <si>
    <t>Kultura i ochrona dziedzictwa narodowego</t>
  </si>
  <si>
    <t>92109</t>
  </si>
  <si>
    <t>Domy i ośrodki kultury, świetlice i kluby</t>
  </si>
  <si>
    <t>92116</t>
  </si>
  <si>
    <t>Biblioteki</t>
  </si>
  <si>
    <t>2480</t>
  </si>
  <si>
    <t>Dotacja podmiotowa z budżetu dla samorządowej instytucji kultury</t>
  </si>
  <si>
    <t>92195</t>
  </si>
  <si>
    <t>926</t>
  </si>
  <si>
    <t>Kultura fizyczna</t>
  </si>
  <si>
    <t>92601</t>
  </si>
  <si>
    <t>Obiekty sportowe</t>
  </si>
  <si>
    <t>92605</t>
  </si>
  <si>
    <t>Zadania w zakresie kultury fizycznej</t>
  </si>
  <si>
    <t>92695</t>
  </si>
  <si>
    <t>Razem:</t>
  </si>
  <si>
    <t>Wykonanie</t>
  </si>
  <si>
    <t>% wykonania</t>
  </si>
  <si>
    <t>Cibórz</t>
  </si>
  <si>
    <t>Darnawa</t>
  </si>
  <si>
    <t>Kalinowo</t>
  </si>
  <si>
    <t>Łąkie</t>
  </si>
  <si>
    <t>Międzylesie</t>
  </si>
  <si>
    <t>Niekarzyn</t>
  </si>
  <si>
    <t>Niesulice</t>
  </si>
  <si>
    <t>Ołobok</t>
  </si>
  <si>
    <t>Pałck</t>
  </si>
  <si>
    <t>Podła Góra</t>
  </si>
  <si>
    <t>Radoszyn</t>
  </si>
  <si>
    <t>Rokitnica</t>
  </si>
  <si>
    <t>Skąpe</t>
  </si>
  <si>
    <t>Węgrzynice</t>
  </si>
  <si>
    <t>Zawisze</t>
  </si>
  <si>
    <t>par.4210</t>
  </si>
  <si>
    <t>par.4300</t>
  </si>
  <si>
    <t>par.4170</t>
  </si>
  <si>
    <t>razem</t>
  </si>
  <si>
    <t>paragraf</t>
  </si>
  <si>
    <t>wydatki bieżące jednostek budżetowych</t>
  </si>
  <si>
    <t>stan na 30.06.2016</t>
  </si>
  <si>
    <t>Błonie</t>
  </si>
  <si>
    <t>Załącznik nr 3</t>
  </si>
  <si>
    <t>Plan</t>
  </si>
  <si>
    <t>4600</t>
  </si>
  <si>
    <t>Kary, odszkodowania i grzywny wypłacane na rzecz osób prawnych i innych jednostek organizacyjnych</t>
  </si>
  <si>
    <t>8090</t>
  </si>
  <si>
    <t>Koszty emisji samorządowych papierów wartościowych oraz inne opłaty i prowizje</t>
  </si>
  <si>
    <t>4018</t>
  </si>
  <si>
    <t>Wynagrodzenie osobowe pracowników</t>
  </si>
  <si>
    <t>4118</t>
  </si>
  <si>
    <t>Składka na ubezpieczenia społeczne</t>
  </si>
  <si>
    <t>4128</t>
  </si>
  <si>
    <t>4178</t>
  </si>
  <si>
    <t>Wynagrodzenie bezosobowe</t>
  </si>
  <si>
    <t>4218</t>
  </si>
  <si>
    <t>4228</t>
  </si>
  <si>
    <t>4308</t>
  </si>
  <si>
    <t>3260</t>
  </si>
  <si>
    <t>Inne formy pomocy dla uczniów</t>
  </si>
  <si>
    <t>6057</t>
  </si>
  <si>
    <t>do Zarządzenia Nr 14/2017 Wójta Gminy Skąpe</t>
  </si>
  <si>
    <t>z dnia 24 marca 2017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</si>
</sst>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\ _z_ł"/>
  </numFmts>
  <fonts count="14" x14ac:knownFonts="1">
    <font>
      <sz val="8"/>
      <color indexed="8"/>
      <name val="Arial"/>
      <charset val="204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8.25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.5"/>
      <color indexed="8"/>
      <name val="Arial"/>
      <family val="2"/>
      <charset val="238"/>
    </font>
    <font>
      <b/>
      <sz val="8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125"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3" xfId="0" applyNumberFormat="1" applyFont="1" applyFill="1" applyBorder="1" applyAlignment="1" applyProtection="1">
      <alignment horizontal="right" vertical="center"/>
      <protection locked="0"/>
    </xf>
    <xf numFmtId="10" fontId="6" fillId="0" borderId="3" xfId="0" applyNumberFormat="1" applyFont="1" applyFill="1" applyBorder="1" applyAlignment="1" applyProtection="1">
      <alignment horizontal="right" vertical="center"/>
      <protection locked="0"/>
    </xf>
    <xf numFmtId="10" fontId="6" fillId="0" borderId="0" xfId="0" applyNumberFormat="1" applyFont="1" applyFill="1" applyBorder="1" applyAlignment="1" applyProtection="1">
      <alignment horizontal="right" vertical="center"/>
      <protection locked="0"/>
    </xf>
    <xf numFmtId="164" fontId="6" fillId="0" borderId="0" xfId="0" applyNumberFormat="1" applyFont="1" applyFill="1" applyBorder="1" applyAlignment="1" applyProtection="1">
      <alignment horizontal="right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4" borderId="3" xfId="0" applyNumberFormat="1" applyFont="1" applyFill="1" applyBorder="1" applyAlignment="1" applyProtection="1">
      <alignment horizontal="right" vertical="center"/>
      <protection locked="0"/>
    </xf>
    <xf numFmtId="10" fontId="7" fillId="4" borderId="3" xfId="0" applyNumberFormat="1" applyFont="1" applyFill="1" applyBorder="1" applyAlignment="1" applyProtection="1">
      <alignment horizontal="right" vertical="center"/>
      <protection locked="0"/>
    </xf>
    <xf numFmtId="49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3" xfId="0" applyNumberFormat="1" applyFont="1" applyFill="1" applyBorder="1" applyAlignment="1" applyProtection="1">
      <alignment horizontal="right" vertical="center"/>
      <protection locked="0"/>
    </xf>
    <xf numFmtId="10" fontId="6" fillId="6" borderId="3" xfId="0" applyNumberFormat="1" applyFont="1" applyFill="1" applyBorder="1" applyAlignment="1" applyProtection="1">
      <alignment horizontal="right" vertical="center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3" xfId="0" applyNumberFormat="1" applyFont="1" applyFill="1" applyBorder="1" applyAlignment="1" applyProtection="1">
      <alignment horizontal="center" vertical="center"/>
      <protection locked="0"/>
    </xf>
    <xf numFmtId="10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 applyProtection="1">
      <alignment horizontal="left"/>
      <protection locked="0"/>
    </xf>
    <xf numFmtId="164" fontId="1" fillId="0" borderId="0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Alignment="1" applyProtection="1">
      <alignment horizontal="right" vertical="center"/>
      <protection locked="0"/>
    </xf>
    <xf numFmtId="164" fontId="1" fillId="0" borderId="5" xfId="0" applyNumberFormat="1" applyFont="1" applyFill="1" applyBorder="1" applyAlignment="1" applyProtection="1">
      <alignment horizontal="right" vertical="center"/>
      <protection locked="0"/>
    </xf>
    <xf numFmtId="164" fontId="1" fillId="0" borderId="5" xfId="0" applyNumberFormat="1" applyFont="1" applyFill="1" applyBorder="1" applyAlignment="1" applyProtection="1">
      <alignment horizontal="left"/>
      <protection locked="0"/>
    </xf>
    <xf numFmtId="164" fontId="1" fillId="0" borderId="5" xfId="0" applyNumberFormat="1" applyFont="1" applyFill="1" applyBorder="1" applyAlignment="1" applyProtection="1">
      <alignment horizontal="right"/>
      <protection locked="0"/>
    </xf>
    <xf numFmtId="164" fontId="10" fillId="0" borderId="5" xfId="0" applyNumberFormat="1" applyFont="1" applyFill="1" applyBorder="1" applyAlignment="1" applyProtection="1">
      <alignment horizontal="center" vertical="center"/>
      <protection locked="0"/>
    </xf>
    <xf numFmtId="164" fontId="10" fillId="0" borderId="5" xfId="0" applyNumberFormat="1" applyFont="1" applyFill="1" applyBorder="1" applyAlignment="1" applyProtection="1">
      <alignment horizontal="center"/>
      <protection locked="0"/>
    </xf>
    <xf numFmtId="0" fontId="11" fillId="0" borderId="5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/>
    <xf numFmtId="0" fontId="0" fillId="0" borderId="5" xfId="0" applyBorder="1" applyAlignment="1"/>
    <xf numFmtId="0" fontId="0" fillId="0" borderId="0" xfId="0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0" xfId="0" applyFont="1" applyAlignment="1"/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7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8" borderId="3" xfId="0" applyNumberFormat="1" applyFont="1" applyFill="1" applyBorder="1" applyAlignment="1" applyProtection="1">
      <alignment horizontal="right" vertical="center"/>
      <protection locked="0"/>
    </xf>
    <xf numFmtId="10" fontId="6" fillId="8" borderId="3" xfId="0" applyNumberFormat="1" applyFont="1" applyFill="1" applyBorder="1" applyAlignment="1" applyProtection="1">
      <alignment horizontal="right" vertical="center"/>
      <protection locked="0"/>
    </xf>
    <xf numFmtId="49" fontId="12" fillId="7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7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0" xfId="0" applyNumberFormat="1" applyFont="1" applyFill="1" applyBorder="1" applyAlignment="1" applyProtection="1">
      <alignment horizontal="left"/>
      <protection locked="0"/>
    </xf>
    <xf numFmtId="49" fontId="4" fillId="7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7" borderId="1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left" vertical="center" wrapText="1"/>
      <protection locked="0"/>
    </xf>
    <xf numFmtId="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4" borderId="3" xfId="0" applyNumberFormat="1" applyFont="1" applyFill="1" applyBorder="1" applyAlignment="1" applyProtection="1">
      <alignment horizontal="right" vertical="center"/>
      <protection locked="0"/>
    </xf>
    <xf numFmtId="10" fontId="6" fillId="4" borderId="3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0" fontId="7" fillId="0" borderId="3" xfId="0" applyNumberFormat="1" applyFont="1" applyFill="1" applyBorder="1" applyAlignment="1" applyProtection="1">
      <alignment horizontal="right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2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5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4"/>
  <sheetViews>
    <sheetView showGridLines="0" tabSelected="1" view="pageLayout" topLeftCell="A465" zoomScale="172" zoomScaleNormal="150" zoomScalePageLayoutView="172" workbookViewId="0">
      <selection activeCell="E345" sqref="E345"/>
    </sheetView>
  </sheetViews>
  <sheetFormatPr defaultRowHeight="12.75" x14ac:dyDescent="0.2"/>
  <cols>
    <col min="1" max="1" width="6.6640625" customWidth="1"/>
    <col min="2" max="2" width="8.6640625" customWidth="1"/>
    <col min="3" max="3" width="1.1640625" customWidth="1"/>
    <col min="4" max="4" width="9.83203125" customWidth="1"/>
    <col min="5" max="5" width="49" customWidth="1"/>
    <col min="6" max="6" width="15.33203125" customWidth="1"/>
    <col min="7" max="7" width="18.1640625" style="8" customWidth="1"/>
    <col min="8" max="8" width="11.83203125" style="7" customWidth="1"/>
  </cols>
  <sheetData>
    <row r="1" spans="1:9" ht="12.75" customHeight="1" x14ac:dyDescent="0.2">
      <c r="A1" s="97" t="s">
        <v>282</v>
      </c>
      <c r="B1" s="97"/>
      <c r="C1" s="97"/>
      <c r="D1" s="97"/>
      <c r="E1" s="97"/>
      <c r="F1" s="97"/>
      <c r="G1" s="97"/>
      <c r="H1" s="97"/>
      <c r="I1" s="97"/>
    </row>
    <row r="2" spans="1:9" ht="12.75" customHeight="1" x14ac:dyDescent="0.2">
      <c r="A2" s="37" t="s">
        <v>301</v>
      </c>
      <c r="C2" s="37"/>
      <c r="D2" s="37"/>
      <c r="E2" s="37"/>
      <c r="F2" s="37"/>
      <c r="G2" s="37"/>
      <c r="H2" s="37"/>
      <c r="I2" s="37"/>
    </row>
    <row r="3" spans="1:9" ht="12.75" customHeight="1" x14ac:dyDescent="0.2">
      <c r="A3" s="38" t="s">
        <v>302</v>
      </c>
      <c r="C3" s="37"/>
      <c r="D3" s="37"/>
      <c r="E3" s="37"/>
      <c r="F3" s="37"/>
      <c r="G3" s="37"/>
      <c r="H3" s="37"/>
      <c r="I3" s="37"/>
    </row>
    <row r="4" spans="1:9" ht="6.75" customHeight="1" x14ac:dyDescent="0.2">
      <c r="A4" s="97"/>
      <c r="B4" s="97"/>
      <c r="C4" s="97"/>
      <c r="D4" s="97"/>
      <c r="E4" s="97"/>
      <c r="F4" s="97"/>
    </row>
    <row r="5" spans="1:9" ht="17.100000000000001" customHeight="1" x14ac:dyDescent="0.2">
      <c r="A5" s="17" t="s">
        <v>0</v>
      </c>
      <c r="B5" s="124" t="s">
        <v>1</v>
      </c>
      <c r="C5" s="124"/>
      <c r="D5" s="17" t="s">
        <v>2</v>
      </c>
      <c r="E5" s="17" t="s">
        <v>3</v>
      </c>
      <c r="F5" s="30" t="s">
        <v>283</v>
      </c>
      <c r="G5" s="18" t="s">
        <v>257</v>
      </c>
      <c r="H5" s="19" t="s">
        <v>258</v>
      </c>
    </row>
    <row r="6" spans="1:9" ht="17.100000000000001" customHeight="1" x14ac:dyDescent="0.2">
      <c r="A6" s="9" t="s">
        <v>4</v>
      </c>
      <c r="B6" s="107"/>
      <c r="C6" s="107"/>
      <c r="D6" s="9"/>
      <c r="E6" s="10" t="s">
        <v>5</v>
      </c>
      <c r="F6" s="48">
        <f>F7+F9+F11+F13</f>
        <v>544177.63</v>
      </c>
      <c r="G6" s="11">
        <f>G7+G9+G11+G13</f>
        <v>522214.79000000004</v>
      </c>
      <c r="H6" s="12">
        <f t="shared" ref="H6:H39" si="0">G6/F6</f>
        <v>0.95964031083012369</v>
      </c>
    </row>
    <row r="7" spans="1:9" ht="38.25" customHeight="1" x14ac:dyDescent="0.2">
      <c r="A7" s="1"/>
      <c r="B7" s="108" t="s">
        <v>6</v>
      </c>
      <c r="C7" s="108"/>
      <c r="D7" s="13"/>
      <c r="E7" s="14" t="s">
        <v>7</v>
      </c>
      <c r="F7" s="45" t="str">
        <f>F8</f>
        <v>14 000,00</v>
      </c>
      <c r="G7" s="15">
        <f>G8</f>
        <v>13380.48</v>
      </c>
      <c r="H7" s="16">
        <f t="shared" si="0"/>
        <v>0.95574857142857139</v>
      </c>
    </row>
    <row r="8" spans="1:9" ht="17.100000000000001" customHeight="1" x14ac:dyDescent="0.2">
      <c r="A8" s="2"/>
      <c r="B8" s="106"/>
      <c r="C8" s="106"/>
      <c r="D8" s="3" t="s">
        <v>9</v>
      </c>
      <c r="E8" s="4" t="s">
        <v>10</v>
      </c>
      <c r="F8" s="31" t="s">
        <v>8</v>
      </c>
      <c r="G8" s="5">
        <v>13380.48</v>
      </c>
      <c r="H8" s="6">
        <f t="shared" si="0"/>
        <v>0.95574857142857139</v>
      </c>
    </row>
    <row r="9" spans="1:9" ht="27.75" customHeight="1" x14ac:dyDescent="0.2">
      <c r="A9" s="1"/>
      <c r="B9" s="108" t="s">
        <v>11</v>
      </c>
      <c r="C9" s="108"/>
      <c r="D9" s="13"/>
      <c r="E9" s="14" t="s">
        <v>12</v>
      </c>
      <c r="F9" s="45" t="str">
        <f>F10</f>
        <v>8 000,00</v>
      </c>
      <c r="G9" s="15">
        <f>G10</f>
        <v>8000</v>
      </c>
      <c r="H9" s="16">
        <f t="shared" si="0"/>
        <v>1</v>
      </c>
    </row>
    <row r="10" spans="1:9" ht="22.5" customHeight="1" x14ac:dyDescent="0.2">
      <c r="A10" s="2"/>
      <c r="B10" s="106"/>
      <c r="C10" s="106"/>
      <c r="D10" s="3" t="s">
        <v>14</v>
      </c>
      <c r="E10" s="4" t="s">
        <v>15</v>
      </c>
      <c r="F10" s="31" t="s">
        <v>13</v>
      </c>
      <c r="G10" s="5">
        <v>8000</v>
      </c>
      <c r="H10" s="6">
        <f t="shared" si="0"/>
        <v>1</v>
      </c>
    </row>
    <row r="11" spans="1:9" ht="17.100000000000001" customHeight="1" x14ac:dyDescent="0.2">
      <c r="A11" s="1"/>
      <c r="B11" s="104" t="s">
        <v>16</v>
      </c>
      <c r="C11" s="105"/>
      <c r="D11" s="13"/>
      <c r="E11" s="14" t="s">
        <v>17</v>
      </c>
      <c r="F11" s="45">
        <f>F12</f>
        <v>15150</v>
      </c>
      <c r="G11" s="15">
        <f>G12</f>
        <v>14189.41</v>
      </c>
      <c r="H11" s="16">
        <f t="shared" si="0"/>
        <v>0.93659471947194717</v>
      </c>
    </row>
    <row r="12" spans="1:9" ht="24.75" customHeight="1" x14ac:dyDescent="0.2">
      <c r="A12" s="2"/>
      <c r="B12" s="102"/>
      <c r="C12" s="103"/>
      <c r="D12" s="3" t="s">
        <v>18</v>
      </c>
      <c r="E12" s="4" t="s">
        <v>19</v>
      </c>
      <c r="F12" s="46">
        <v>15150</v>
      </c>
      <c r="G12" s="5">
        <v>14189.41</v>
      </c>
      <c r="H12" s="6">
        <f t="shared" si="0"/>
        <v>0.93659471947194717</v>
      </c>
    </row>
    <row r="13" spans="1:9" ht="17.100000000000001" customHeight="1" x14ac:dyDescent="0.2">
      <c r="A13" s="1"/>
      <c r="B13" s="104" t="s">
        <v>20</v>
      </c>
      <c r="C13" s="105"/>
      <c r="D13" s="13"/>
      <c r="E13" s="14" t="s">
        <v>21</v>
      </c>
      <c r="F13" s="15">
        <f>SUM(F14:F20)</f>
        <v>507027.63</v>
      </c>
      <c r="G13" s="15">
        <f>SUM(G14:G20)</f>
        <v>486644.9</v>
      </c>
      <c r="H13" s="16">
        <f t="shared" si="0"/>
        <v>0.95979956753047169</v>
      </c>
    </row>
    <row r="14" spans="1:9" ht="17.100000000000001" customHeight="1" x14ac:dyDescent="0.2">
      <c r="A14" s="2"/>
      <c r="B14" s="98"/>
      <c r="C14" s="99"/>
      <c r="D14" s="3" t="s">
        <v>22</v>
      </c>
      <c r="E14" s="4" t="s">
        <v>23</v>
      </c>
      <c r="F14" s="47">
        <v>5752.45</v>
      </c>
      <c r="G14" s="47">
        <v>5752.45</v>
      </c>
      <c r="H14" s="6">
        <f t="shared" si="0"/>
        <v>1</v>
      </c>
    </row>
    <row r="15" spans="1:9" ht="17.100000000000001" customHeight="1" x14ac:dyDescent="0.2">
      <c r="A15" s="2"/>
      <c r="B15" s="100"/>
      <c r="C15" s="101"/>
      <c r="D15" s="3" t="s">
        <v>24</v>
      </c>
      <c r="E15" s="4" t="s">
        <v>25</v>
      </c>
      <c r="F15" s="47">
        <v>815.31</v>
      </c>
      <c r="G15" s="5">
        <v>815.31</v>
      </c>
      <c r="H15" s="6">
        <f t="shared" si="0"/>
        <v>1</v>
      </c>
    </row>
    <row r="16" spans="1:9" ht="17.100000000000001" customHeight="1" x14ac:dyDescent="0.2">
      <c r="A16" s="2"/>
      <c r="B16" s="100"/>
      <c r="C16" s="101"/>
      <c r="D16" s="3" t="s">
        <v>26</v>
      </c>
      <c r="E16" s="4" t="s">
        <v>27</v>
      </c>
      <c r="F16" s="47">
        <v>116.81</v>
      </c>
      <c r="G16" s="5">
        <v>116.81</v>
      </c>
      <c r="H16" s="6">
        <f t="shared" si="0"/>
        <v>1</v>
      </c>
    </row>
    <row r="17" spans="1:8" ht="17.100000000000001" customHeight="1" x14ac:dyDescent="0.2">
      <c r="A17" s="2"/>
      <c r="B17" s="100"/>
      <c r="C17" s="101"/>
      <c r="D17" s="3" t="s">
        <v>28</v>
      </c>
      <c r="E17" s="4" t="s">
        <v>29</v>
      </c>
      <c r="F17" s="46">
        <v>2372</v>
      </c>
      <c r="G17" s="5">
        <v>2372</v>
      </c>
      <c r="H17" s="6">
        <f t="shared" si="0"/>
        <v>1</v>
      </c>
    </row>
    <row r="18" spans="1:8" ht="16.5" customHeight="1" x14ac:dyDescent="0.2">
      <c r="A18" s="2"/>
      <c r="B18" s="100"/>
      <c r="C18" s="101"/>
      <c r="D18" s="3" t="s">
        <v>30</v>
      </c>
      <c r="E18" s="4" t="s">
        <v>31</v>
      </c>
      <c r="F18" s="47">
        <v>67061.850000000006</v>
      </c>
      <c r="G18" s="5">
        <v>49221.63</v>
      </c>
      <c r="H18" s="6">
        <f t="shared" si="0"/>
        <v>0.73397363776871638</v>
      </c>
    </row>
    <row r="19" spans="1:8" ht="17.100000000000001" customHeight="1" x14ac:dyDescent="0.2">
      <c r="A19" s="2"/>
      <c r="B19" s="100"/>
      <c r="C19" s="101"/>
      <c r="D19" s="3" t="s">
        <v>9</v>
      </c>
      <c r="E19" s="4" t="s">
        <v>10</v>
      </c>
      <c r="F19" s="46">
        <v>8238.32</v>
      </c>
      <c r="G19" s="5">
        <v>5695.81</v>
      </c>
      <c r="H19" s="6">
        <f t="shared" si="0"/>
        <v>0.6913800386486566</v>
      </c>
    </row>
    <row r="20" spans="1:8" ht="17.100000000000001" customHeight="1" x14ac:dyDescent="0.2">
      <c r="A20" s="2"/>
      <c r="B20" s="122"/>
      <c r="C20" s="123"/>
      <c r="D20" s="3" t="s">
        <v>32</v>
      </c>
      <c r="E20" s="4" t="s">
        <v>33</v>
      </c>
      <c r="F20" s="46">
        <v>422670.89</v>
      </c>
      <c r="G20" s="5">
        <v>422670.89</v>
      </c>
      <c r="H20" s="6">
        <f t="shared" si="0"/>
        <v>1</v>
      </c>
    </row>
    <row r="21" spans="1:8" ht="24.75" customHeight="1" x14ac:dyDescent="0.2">
      <c r="A21" s="9" t="s">
        <v>34</v>
      </c>
      <c r="B21" s="118"/>
      <c r="C21" s="119"/>
      <c r="D21" s="9"/>
      <c r="E21" s="10" t="s">
        <v>35</v>
      </c>
      <c r="F21" s="52">
        <f>F22</f>
        <v>658188</v>
      </c>
      <c r="G21" s="11">
        <f>G22</f>
        <v>551407.46</v>
      </c>
      <c r="H21" s="12">
        <f t="shared" si="0"/>
        <v>0.83776589667389856</v>
      </c>
    </row>
    <row r="22" spans="1:8" ht="17.100000000000001" customHeight="1" x14ac:dyDescent="0.2">
      <c r="A22" s="1"/>
      <c r="B22" s="104" t="s">
        <v>36</v>
      </c>
      <c r="C22" s="105"/>
      <c r="D22" s="13"/>
      <c r="E22" s="14" t="s">
        <v>37</v>
      </c>
      <c r="F22" s="15">
        <f>SUM(F23:F38)</f>
        <v>658188</v>
      </c>
      <c r="G22" s="15">
        <f>SUM(G23:G38)</f>
        <v>551407.46</v>
      </c>
      <c r="H22" s="16">
        <f t="shared" si="0"/>
        <v>0.83776589667389856</v>
      </c>
    </row>
    <row r="23" spans="1:8" ht="17.100000000000001" customHeight="1" x14ac:dyDescent="0.2">
      <c r="A23" s="2"/>
      <c r="B23" s="98"/>
      <c r="C23" s="99"/>
      <c r="D23" s="3" t="s">
        <v>38</v>
      </c>
      <c r="E23" s="4" t="s">
        <v>39</v>
      </c>
      <c r="F23" s="46">
        <v>1074.3499999999999</v>
      </c>
      <c r="G23" s="5">
        <v>769.15</v>
      </c>
      <c r="H23" s="6">
        <f t="shared" si="0"/>
        <v>0.71592125471215162</v>
      </c>
    </row>
    <row r="24" spans="1:8" ht="17.100000000000001" customHeight="1" x14ac:dyDescent="0.2">
      <c r="A24" s="2"/>
      <c r="B24" s="100"/>
      <c r="C24" s="101"/>
      <c r="D24" s="3" t="s">
        <v>22</v>
      </c>
      <c r="E24" s="4" t="s">
        <v>23</v>
      </c>
      <c r="F24" s="46">
        <v>205785.65</v>
      </c>
      <c r="G24" s="5">
        <v>205603.42</v>
      </c>
      <c r="H24" s="6">
        <f t="shared" si="0"/>
        <v>0.99911446692225636</v>
      </c>
    </row>
    <row r="25" spans="1:8" ht="17.100000000000001" customHeight="1" x14ac:dyDescent="0.2">
      <c r="A25" s="2"/>
      <c r="B25" s="100"/>
      <c r="C25" s="101"/>
      <c r="D25" s="3" t="s">
        <v>40</v>
      </c>
      <c r="E25" s="4" t="s">
        <v>41</v>
      </c>
      <c r="F25" s="46">
        <v>3202.8</v>
      </c>
      <c r="G25" s="5">
        <v>3202.8</v>
      </c>
      <c r="H25" s="6">
        <f t="shared" si="0"/>
        <v>1</v>
      </c>
    </row>
    <row r="26" spans="1:8" ht="17.100000000000001" customHeight="1" x14ac:dyDescent="0.2">
      <c r="A26" s="2"/>
      <c r="B26" s="106"/>
      <c r="C26" s="106"/>
      <c r="D26" s="3" t="s">
        <v>24</v>
      </c>
      <c r="E26" s="4" t="s">
        <v>25</v>
      </c>
      <c r="F26" s="46">
        <v>35640</v>
      </c>
      <c r="G26" s="5">
        <v>34525.93</v>
      </c>
      <c r="H26" s="6">
        <f t="shared" si="0"/>
        <v>0.96874102132435469</v>
      </c>
    </row>
    <row r="27" spans="1:8" ht="17.100000000000001" customHeight="1" x14ac:dyDescent="0.2">
      <c r="A27" s="2"/>
      <c r="B27" s="100"/>
      <c r="C27" s="101"/>
      <c r="D27" s="3" t="s">
        <v>26</v>
      </c>
      <c r="E27" s="4" t="s">
        <v>27</v>
      </c>
      <c r="F27" s="46">
        <v>5030</v>
      </c>
      <c r="G27" s="5">
        <v>4946.6899999999996</v>
      </c>
      <c r="H27" s="6">
        <f t="shared" si="0"/>
        <v>0.98343737574552681</v>
      </c>
    </row>
    <row r="28" spans="1:8" ht="17.100000000000001" customHeight="1" x14ac:dyDescent="0.2">
      <c r="A28" s="2"/>
      <c r="B28" s="100"/>
      <c r="C28" s="101"/>
      <c r="D28" s="3" t="s">
        <v>28</v>
      </c>
      <c r="E28" s="4" t="s">
        <v>29</v>
      </c>
      <c r="F28" s="46">
        <v>1000</v>
      </c>
      <c r="G28" s="5">
        <v>0</v>
      </c>
      <c r="H28" s="6">
        <f t="shared" si="0"/>
        <v>0</v>
      </c>
    </row>
    <row r="29" spans="1:8" ht="17.100000000000001" customHeight="1" x14ac:dyDescent="0.2">
      <c r="A29" s="2"/>
      <c r="B29" s="100"/>
      <c r="C29" s="101"/>
      <c r="D29" s="3" t="s">
        <v>30</v>
      </c>
      <c r="E29" s="4" t="s">
        <v>31</v>
      </c>
      <c r="F29" s="46">
        <v>65949.09</v>
      </c>
      <c r="G29" s="5">
        <v>38912.54</v>
      </c>
      <c r="H29" s="6">
        <f t="shared" si="0"/>
        <v>0.59003907407971823</v>
      </c>
    </row>
    <row r="30" spans="1:8" ht="17.100000000000001" customHeight="1" x14ac:dyDescent="0.2">
      <c r="A30" s="2"/>
      <c r="B30" s="100"/>
      <c r="C30" s="101"/>
      <c r="D30" s="3" t="s">
        <v>42</v>
      </c>
      <c r="E30" s="4" t="s">
        <v>43</v>
      </c>
      <c r="F30" s="46">
        <v>230170.51</v>
      </c>
      <c r="G30" s="5">
        <v>175284.53</v>
      </c>
      <c r="H30" s="6">
        <f t="shared" si="0"/>
        <v>0.76154208460501738</v>
      </c>
    </row>
    <row r="31" spans="1:8" s="39" customFormat="1" ht="17.100000000000001" customHeight="1" x14ac:dyDescent="0.2">
      <c r="A31" s="42"/>
      <c r="B31" s="40"/>
      <c r="C31" s="41"/>
      <c r="D31" s="3" t="s">
        <v>64</v>
      </c>
      <c r="E31" s="4" t="s">
        <v>65</v>
      </c>
      <c r="F31" s="46">
        <v>4000</v>
      </c>
      <c r="G31" s="5">
        <v>2374.4</v>
      </c>
      <c r="H31" s="6">
        <f t="shared" si="0"/>
        <v>0.59360000000000002</v>
      </c>
    </row>
    <row r="32" spans="1:8" ht="17.100000000000001" customHeight="1" x14ac:dyDescent="0.2">
      <c r="A32" s="2"/>
      <c r="B32" s="100"/>
      <c r="C32" s="101"/>
      <c r="D32" s="3" t="s">
        <v>9</v>
      </c>
      <c r="E32" s="4" t="s">
        <v>10</v>
      </c>
      <c r="F32" s="46">
        <v>41702.28</v>
      </c>
      <c r="G32" s="5">
        <v>25016.720000000001</v>
      </c>
      <c r="H32" s="6">
        <f t="shared" si="0"/>
        <v>0.59988854326430119</v>
      </c>
    </row>
    <row r="33" spans="1:8" ht="17.100000000000001" customHeight="1" x14ac:dyDescent="0.2">
      <c r="A33" s="2"/>
      <c r="B33" s="100"/>
      <c r="C33" s="101"/>
      <c r="D33" s="3" t="s">
        <v>44</v>
      </c>
      <c r="E33" s="4" t="s">
        <v>45</v>
      </c>
      <c r="F33" s="47">
        <v>690.12</v>
      </c>
      <c r="G33" s="5">
        <v>420.2</v>
      </c>
      <c r="H33" s="6">
        <f t="shared" si="0"/>
        <v>0.60887961513939604</v>
      </c>
    </row>
    <row r="34" spans="1:8" ht="17.100000000000001" customHeight="1" x14ac:dyDescent="0.2">
      <c r="A34" s="2"/>
      <c r="B34" s="100"/>
      <c r="C34" s="101"/>
      <c r="D34" s="3" t="s">
        <v>32</v>
      </c>
      <c r="E34" s="4" t="s">
        <v>33</v>
      </c>
      <c r="F34" s="46">
        <v>9482.98</v>
      </c>
      <c r="G34" s="5">
        <v>8996</v>
      </c>
      <c r="H34" s="6">
        <f t="shared" si="0"/>
        <v>0.94864694431497276</v>
      </c>
    </row>
    <row r="35" spans="1:8" ht="17.100000000000001" customHeight="1" x14ac:dyDescent="0.2">
      <c r="A35" s="2"/>
      <c r="B35" s="100"/>
      <c r="C35" s="101"/>
      <c r="D35" s="3" t="s">
        <v>46</v>
      </c>
      <c r="E35" s="4" t="s">
        <v>47</v>
      </c>
      <c r="F35" s="46">
        <v>2188</v>
      </c>
      <c r="G35" s="5">
        <v>2187.86</v>
      </c>
      <c r="H35" s="6">
        <f t="shared" si="0"/>
        <v>0.99993601462522863</v>
      </c>
    </row>
    <row r="36" spans="1:8" ht="17.100000000000001" customHeight="1" x14ac:dyDescent="0.2">
      <c r="A36" s="2"/>
      <c r="B36" s="100"/>
      <c r="C36" s="101"/>
      <c r="D36" s="3" t="s">
        <v>48</v>
      </c>
      <c r="E36" s="4" t="s">
        <v>49</v>
      </c>
      <c r="F36" s="47">
        <v>196.22</v>
      </c>
      <c r="G36" s="5">
        <v>196.22</v>
      </c>
      <c r="H36" s="6">
        <f t="shared" si="0"/>
        <v>1</v>
      </c>
    </row>
    <row r="37" spans="1:8" ht="17.100000000000001" customHeight="1" x14ac:dyDescent="0.2">
      <c r="A37" s="2"/>
      <c r="B37" s="122"/>
      <c r="C37" s="123"/>
      <c r="D37" s="3" t="s">
        <v>50</v>
      </c>
      <c r="E37" s="4" t="s">
        <v>51</v>
      </c>
      <c r="F37" s="46">
        <v>35471</v>
      </c>
      <c r="G37" s="5">
        <v>35471</v>
      </c>
      <c r="H37" s="6">
        <f t="shared" si="0"/>
        <v>1</v>
      </c>
    </row>
    <row r="38" spans="1:8" s="39" customFormat="1" ht="17.100000000000001" customHeight="1" x14ac:dyDescent="0.2">
      <c r="A38" s="42"/>
      <c r="B38" s="43"/>
      <c r="C38" s="44"/>
      <c r="D38" s="3" t="s">
        <v>80</v>
      </c>
      <c r="E38" s="4" t="s">
        <v>81</v>
      </c>
      <c r="F38" s="46">
        <v>16605</v>
      </c>
      <c r="G38" s="5">
        <v>13500</v>
      </c>
      <c r="H38" s="6">
        <f t="shared" si="0"/>
        <v>0.81300813008130079</v>
      </c>
    </row>
    <row r="39" spans="1:8" ht="17.100000000000001" customHeight="1" x14ac:dyDescent="0.2">
      <c r="A39" s="9" t="s">
        <v>52</v>
      </c>
      <c r="B39" s="118"/>
      <c r="C39" s="119"/>
      <c r="D39" s="9"/>
      <c r="E39" s="10" t="s">
        <v>53</v>
      </c>
      <c r="F39" s="52">
        <f>F40+F42+F45</f>
        <v>936642.58</v>
      </c>
      <c r="G39" s="11">
        <f>G40+G42+G45</f>
        <v>726599.63</v>
      </c>
      <c r="H39" s="12">
        <f t="shared" si="0"/>
        <v>0.77574909097128597</v>
      </c>
    </row>
    <row r="40" spans="1:8" ht="17.100000000000001" customHeight="1" x14ac:dyDescent="0.2">
      <c r="A40" s="1"/>
      <c r="B40" s="104" t="s">
        <v>54</v>
      </c>
      <c r="C40" s="105"/>
      <c r="D40" s="13"/>
      <c r="E40" s="14" t="s">
        <v>55</v>
      </c>
      <c r="F40" s="53">
        <f>F41</f>
        <v>427.36</v>
      </c>
      <c r="G40" s="15">
        <f>G41</f>
        <v>427.36</v>
      </c>
      <c r="H40" s="16">
        <f t="shared" ref="H40:H73" si="1">G40/F40</f>
        <v>1</v>
      </c>
    </row>
    <row r="41" spans="1:8" ht="26.25" customHeight="1" x14ac:dyDescent="0.2">
      <c r="A41" s="2"/>
      <c r="B41" s="102"/>
      <c r="C41" s="103"/>
      <c r="D41" s="3" t="s">
        <v>56</v>
      </c>
      <c r="E41" s="4" t="s">
        <v>57</v>
      </c>
      <c r="F41" s="47">
        <v>427.36</v>
      </c>
      <c r="G41" s="5">
        <v>427.36</v>
      </c>
      <c r="H41" s="6">
        <f t="shared" si="1"/>
        <v>1</v>
      </c>
    </row>
    <row r="42" spans="1:8" ht="17.100000000000001" customHeight="1" x14ac:dyDescent="0.2">
      <c r="A42" s="1"/>
      <c r="B42" s="104" t="s">
        <v>58</v>
      </c>
      <c r="C42" s="105"/>
      <c r="D42" s="13"/>
      <c r="E42" s="14" t="s">
        <v>59</v>
      </c>
      <c r="F42" s="45">
        <f>F43+F44</f>
        <v>86720.42</v>
      </c>
      <c r="G42" s="15">
        <f>G43+G44</f>
        <v>79219.209999999992</v>
      </c>
      <c r="H42" s="16">
        <f t="shared" si="1"/>
        <v>0.91350122612413542</v>
      </c>
    </row>
    <row r="43" spans="1:8" ht="25.5" customHeight="1" x14ac:dyDescent="0.2">
      <c r="A43" s="2"/>
      <c r="B43" s="98"/>
      <c r="C43" s="99"/>
      <c r="D43" s="3" t="s">
        <v>56</v>
      </c>
      <c r="E43" s="4" t="s">
        <v>57</v>
      </c>
      <c r="F43" s="46">
        <v>7720.42</v>
      </c>
      <c r="G43" s="5">
        <v>7720.29</v>
      </c>
      <c r="H43" s="6">
        <f t="shared" si="1"/>
        <v>0.99998316153784383</v>
      </c>
    </row>
    <row r="44" spans="1:8" ht="36" customHeight="1" x14ac:dyDescent="0.2">
      <c r="A44" s="2"/>
      <c r="B44" s="122"/>
      <c r="C44" s="123"/>
      <c r="D44" s="3" t="s">
        <v>60</v>
      </c>
      <c r="E44" s="4" t="s">
        <v>61</v>
      </c>
      <c r="F44" s="46">
        <v>79000</v>
      </c>
      <c r="G44" s="5">
        <v>71498.92</v>
      </c>
      <c r="H44" s="6">
        <f t="shared" si="1"/>
        <v>0.90504962025316449</v>
      </c>
    </row>
    <row r="45" spans="1:8" ht="17.100000000000001" customHeight="1" x14ac:dyDescent="0.2">
      <c r="A45" s="1"/>
      <c r="B45" s="104" t="s">
        <v>62</v>
      </c>
      <c r="C45" s="105"/>
      <c r="D45" s="13"/>
      <c r="E45" s="14" t="s">
        <v>63</v>
      </c>
      <c r="F45" s="45">
        <f>SUM(F46:F52)</f>
        <v>849494.79999999993</v>
      </c>
      <c r="G45" s="15">
        <f>SUM(G46:G52)</f>
        <v>646953.06000000006</v>
      </c>
      <c r="H45" s="16">
        <f t="shared" si="1"/>
        <v>0.76157389074070858</v>
      </c>
    </row>
    <row r="46" spans="1:8" ht="17.100000000000001" customHeight="1" x14ac:dyDescent="0.2">
      <c r="A46" s="2"/>
      <c r="B46" s="98"/>
      <c r="C46" s="99"/>
      <c r="D46" s="3" t="s">
        <v>30</v>
      </c>
      <c r="E46" s="4" t="s">
        <v>31</v>
      </c>
      <c r="F46" s="46">
        <v>79814.86</v>
      </c>
      <c r="G46" s="5">
        <v>70779.100000000006</v>
      </c>
      <c r="H46" s="6">
        <f t="shared" si="1"/>
        <v>0.88679100608583417</v>
      </c>
    </row>
    <row r="47" spans="1:8" ht="17.100000000000001" customHeight="1" x14ac:dyDescent="0.2">
      <c r="A47" s="2"/>
      <c r="B47" s="100"/>
      <c r="C47" s="101"/>
      <c r="D47" s="3" t="s">
        <v>64</v>
      </c>
      <c r="E47" s="4" t="s">
        <v>65</v>
      </c>
      <c r="F47" s="46">
        <v>28773</v>
      </c>
      <c r="G47" s="5">
        <v>28289.9</v>
      </c>
      <c r="H47" s="6">
        <f t="shared" si="1"/>
        <v>0.98320995377610965</v>
      </c>
    </row>
    <row r="48" spans="1:8" ht="17.100000000000001" customHeight="1" x14ac:dyDescent="0.2">
      <c r="A48" s="2"/>
      <c r="B48" s="100"/>
      <c r="C48" s="101"/>
      <c r="D48" s="3" t="s">
        <v>9</v>
      </c>
      <c r="E48" s="4" t="s">
        <v>10</v>
      </c>
      <c r="F48" s="46">
        <v>24197</v>
      </c>
      <c r="G48" s="5">
        <v>21444.26</v>
      </c>
      <c r="H48" s="6">
        <f t="shared" si="1"/>
        <v>0.88623631028639904</v>
      </c>
    </row>
    <row r="49" spans="1:8" ht="17.100000000000001" customHeight="1" x14ac:dyDescent="0.2">
      <c r="A49" s="2"/>
      <c r="B49" s="100"/>
      <c r="C49" s="101"/>
      <c r="D49" s="3" t="s">
        <v>32</v>
      </c>
      <c r="E49" s="4" t="s">
        <v>33</v>
      </c>
      <c r="F49" s="47">
        <v>299.36</v>
      </c>
      <c r="G49" s="5">
        <v>0</v>
      </c>
      <c r="H49" s="6">
        <f t="shared" si="1"/>
        <v>0</v>
      </c>
    </row>
    <row r="50" spans="1:8" ht="17.100000000000001" customHeight="1" x14ac:dyDescent="0.2">
      <c r="A50" s="2"/>
      <c r="B50" s="100"/>
      <c r="C50" s="101"/>
      <c r="D50" s="3" t="s">
        <v>50</v>
      </c>
      <c r="E50" s="4" t="s">
        <v>51</v>
      </c>
      <c r="F50" s="46">
        <v>133873.60000000001</v>
      </c>
      <c r="G50" s="5">
        <v>94494.9</v>
      </c>
      <c r="H50" s="6">
        <f t="shared" si="1"/>
        <v>0.70585163915813121</v>
      </c>
    </row>
    <row r="51" spans="1:8" ht="17.100000000000001" customHeight="1" x14ac:dyDescent="0.2">
      <c r="A51" s="2"/>
      <c r="B51" s="100"/>
      <c r="C51" s="101"/>
      <c r="D51" s="3" t="s">
        <v>66</v>
      </c>
      <c r="E51" s="4" t="s">
        <v>51</v>
      </c>
      <c r="F51" s="46">
        <v>346883</v>
      </c>
      <c r="G51" s="5">
        <v>274846.51</v>
      </c>
      <c r="H51" s="6">
        <f t="shared" si="1"/>
        <v>0.7923320254956282</v>
      </c>
    </row>
    <row r="52" spans="1:8" ht="17.100000000000001" customHeight="1" x14ac:dyDescent="0.2">
      <c r="A52" s="2"/>
      <c r="B52" s="122"/>
      <c r="C52" s="123"/>
      <c r="D52" s="3" t="s">
        <v>67</v>
      </c>
      <c r="E52" s="4" t="s">
        <v>51</v>
      </c>
      <c r="F52" s="46">
        <v>235653.98</v>
      </c>
      <c r="G52" s="5">
        <v>157098.39000000001</v>
      </c>
      <c r="H52" s="6">
        <f t="shared" si="1"/>
        <v>0.66664857516940734</v>
      </c>
    </row>
    <row r="53" spans="1:8" ht="17.100000000000001" customHeight="1" x14ac:dyDescent="0.2">
      <c r="A53" s="9" t="s">
        <v>68</v>
      </c>
      <c r="B53" s="118"/>
      <c r="C53" s="119"/>
      <c r="D53" s="9"/>
      <c r="E53" s="10" t="s">
        <v>69</v>
      </c>
      <c r="F53" s="52">
        <f>F54</f>
        <v>2500</v>
      </c>
      <c r="G53" s="11">
        <f>G54</f>
        <v>0</v>
      </c>
      <c r="H53" s="12">
        <f t="shared" si="1"/>
        <v>0</v>
      </c>
    </row>
    <row r="54" spans="1:8" ht="17.100000000000001" customHeight="1" x14ac:dyDescent="0.2">
      <c r="A54" s="1"/>
      <c r="B54" s="104" t="s">
        <v>70</v>
      </c>
      <c r="C54" s="105"/>
      <c r="D54" s="13"/>
      <c r="E54" s="14" t="s">
        <v>71</v>
      </c>
      <c r="F54" s="45">
        <f>F55</f>
        <v>2500</v>
      </c>
      <c r="G54" s="15">
        <f>G55</f>
        <v>0</v>
      </c>
      <c r="H54" s="16">
        <f t="shared" si="1"/>
        <v>0</v>
      </c>
    </row>
    <row r="55" spans="1:8" ht="17.100000000000001" customHeight="1" x14ac:dyDescent="0.2">
      <c r="A55" s="2"/>
      <c r="B55" s="102"/>
      <c r="C55" s="103"/>
      <c r="D55" s="3" t="s">
        <v>30</v>
      </c>
      <c r="E55" s="4" t="s">
        <v>31</v>
      </c>
      <c r="F55" s="46">
        <v>2500</v>
      </c>
      <c r="G55" s="5">
        <v>0</v>
      </c>
      <c r="H55" s="6">
        <f t="shared" si="1"/>
        <v>0</v>
      </c>
    </row>
    <row r="56" spans="1:8" ht="17.100000000000001" customHeight="1" x14ac:dyDescent="0.2">
      <c r="A56" s="9" t="s">
        <v>72</v>
      </c>
      <c r="B56" s="118"/>
      <c r="C56" s="119"/>
      <c r="D56" s="9"/>
      <c r="E56" s="10" t="s">
        <v>73</v>
      </c>
      <c r="F56" s="52">
        <f>F57</f>
        <v>353198.79000000004</v>
      </c>
      <c r="G56" s="11">
        <f>G57</f>
        <v>319618.81</v>
      </c>
      <c r="H56" s="12">
        <f t="shared" si="1"/>
        <v>0.90492611823500291</v>
      </c>
    </row>
    <row r="57" spans="1:8" ht="17.100000000000001" customHeight="1" x14ac:dyDescent="0.2">
      <c r="A57" s="1"/>
      <c r="B57" s="120" t="s">
        <v>74</v>
      </c>
      <c r="C57" s="121"/>
      <c r="D57" s="13"/>
      <c r="E57" s="14" t="s">
        <v>75</v>
      </c>
      <c r="F57" s="45">
        <f>SUM(F58:F73)</f>
        <v>353198.79000000004</v>
      </c>
      <c r="G57" s="15">
        <f>SUM(G58:G73)</f>
        <v>319618.81</v>
      </c>
      <c r="H57" s="16">
        <f t="shared" si="1"/>
        <v>0.90492611823500291</v>
      </c>
    </row>
    <row r="58" spans="1:8" s="39" customFormat="1" ht="17.100000000000001" customHeight="1" x14ac:dyDescent="0.2">
      <c r="A58" s="1"/>
      <c r="B58" s="70"/>
      <c r="C58" s="96"/>
      <c r="D58" s="57" t="s">
        <v>38</v>
      </c>
      <c r="E58" s="54" t="s">
        <v>39</v>
      </c>
      <c r="F58" s="58">
        <v>3200</v>
      </c>
      <c r="G58" s="55">
        <v>3127.79</v>
      </c>
      <c r="H58" s="6">
        <f t="shared" si="1"/>
        <v>0.97743437499999997</v>
      </c>
    </row>
    <row r="59" spans="1:8" ht="17.100000000000001" customHeight="1" x14ac:dyDescent="0.2">
      <c r="A59" s="2"/>
      <c r="B59" s="100"/>
      <c r="C59" s="101"/>
      <c r="D59" s="3" t="s">
        <v>22</v>
      </c>
      <c r="E59" s="4" t="s">
        <v>23</v>
      </c>
      <c r="F59" s="46">
        <v>98600</v>
      </c>
      <c r="G59" s="5">
        <v>97523.94</v>
      </c>
      <c r="H59" s="6">
        <f t="shared" si="1"/>
        <v>0.98908661257606489</v>
      </c>
    </row>
    <row r="60" spans="1:8" ht="17.100000000000001" customHeight="1" x14ac:dyDescent="0.2">
      <c r="A60" s="2"/>
      <c r="B60" s="100"/>
      <c r="C60" s="101"/>
      <c r="D60" s="3" t="s">
        <v>40</v>
      </c>
      <c r="E60" s="4" t="s">
        <v>41</v>
      </c>
      <c r="F60" s="46">
        <v>16886.02</v>
      </c>
      <c r="G60" s="5">
        <v>16886.02</v>
      </c>
      <c r="H60" s="6">
        <f>G60/F60</f>
        <v>1</v>
      </c>
    </row>
    <row r="61" spans="1:8" ht="17.100000000000001" customHeight="1" x14ac:dyDescent="0.2">
      <c r="A61" s="2"/>
      <c r="B61" s="100"/>
      <c r="C61" s="101"/>
      <c r="D61" s="3" t="s">
        <v>24</v>
      </c>
      <c r="E61" s="4" t="s">
        <v>25</v>
      </c>
      <c r="F61" s="46">
        <v>19240</v>
      </c>
      <c r="G61" s="5">
        <v>19196.7</v>
      </c>
      <c r="H61" s="6">
        <f t="shared" si="1"/>
        <v>0.99774948024948029</v>
      </c>
    </row>
    <row r="62" spans="1:8" ht="17.100000000000001" customHeight="1" x14ac:dyDescent="0.2">
      <c r="A62" s="2"/>
      <c r="B62" s="100"/>
      <c r="C62" s="101"/>
      <c r="D62" s="3" t="s">
        <v>26</v>
      </c>
      <c r="E62" s="4" t="s">
        <v>27</v>
      </c>
      <c r="F62" s="46">
        <v>2730</v>
      </c>
      <c r="G62" s="5">
        <v>2669.17</v>
      </c>
      <c r="H62" s="6">
        <f t="shared" si="1"/>
        <v>0.9777179487179487</v>
      </c>
    </row>
    <row r="63" spans="1:8" ht="17.100000000000001" customHeight="1" x14ac:dyDescent="0.2">
      <c r="A63" s="2"/>
      <c r="B63" s="100"/>
      <c r="C63" s="101"/>
      <c r="D63" s="3" t="s">
        <v>30</v>
      </c>
      <c r="E63" s="4" t="s">
        <v>31</v>
      </c>
      <c r="F63" s="46">
        <v>20773.98</v>
      </c>
      <c r="G63" s="5">
        <v>16064.94</v>
      </c>
      <c r="H63" s="6">
        <f t="shared" si="1"/>
        <v>0.77332027854075147</v>
      </c>
    </row>
    <row r="64" spans="1:8" ht="17.100000000000001" customHeight="1" x14ac:dyDescent="0.2">
      <c r="A64" s="2"/>
      <c r="B64" s="100"/>
      <c r="C64" s="101"/>
      <c r="D64" s="3" t="s">
        <v>42</v>
      </c>
      <c r="E64" s="4" t="s">
        <v>43</v>
      </c>
      <c r="F64" s="46">
        <v>9260</v>
      </c>
      <c r="G64" s="5">
        <v>6853.76</v>
      </c>
      <c r="H64" s="6">
        <f t="shared" si="1"/>
        <v>0.74014686825053999</v>
      </c>
    </row>
    <row r="65" spans="1:8" ht="16.5" customHeight="1" x14ac:dyDescent="0.2">
      <c r="A65" s="2"/>
      <c r="B65" s="100"/>
      <c r="C65" s="101"/>
      <c r="D65" s="3" t="s">
        <v>64</v>
      </c>
      <c r="E65" s="4" t="s">
        <v>65</v>
      </c>
      <c r="F65" s="46">
        <v>13389.16</v>
      </c>
      <c r="G65" s="5">
        <v>8468.6</v>
      </c>
      <c r="H65" s="6">
        <f t="shared" si="1"/>
        <v>0.63249673616567437</v>
      </c>
    </row>
    <row r="66" spans="1:8" ht="17.100000000000001" customHeight="1" x14ac:dyDescent="0.2">
      <c r="A66" s="2"/>
      <c r="B66" s="100"/>
      <c r="C66" s="101"/>
      <c r="D66" s="3" t="s">
        <v>9</v>
      </c>
      <c r="E66" s="4" t="s">
        <v>10</v>
      </c>
      <c r="F66" s="46">
        <v>60406.64</v>
      </c>
      <c r="G66" s="5">
        <v>47692.26</v>
      </c>
      <c r="H66" s="6">
        <f t="shared" si="1"/>
        <v>0.78952015871102921</v>
      </c>
    </row>
    <row r="67" spans="1:8" ht="17.100000000000001" customHeight="1" x14ac:dyDescent="0.2">
      <c r="A67" s="2"/>
      <c r="B67" s="106"/>
      <c r="C67" s="106"/>
      <c r="D67" s="3" t="s">
        <v>44</v>
      </c>
      <c r="E67" s="4" t="s">
        <v>45</v>
      </c>
      <c r="F67" s="46">
        <v>4094.2</v>
      </c>
      <c r="G67" s="5">
        <v>3607.53</v>
      </c>
      <c r="H67" s="6">
        <f t="shared" si="1"/>
        <v>0.88113184504909392</v>
      </c>
    </row>
    <row r="68" spans="1:8" ht="21.75" customHeight="1" x14ac:dyDescent="0.2">
      <c r="A68" s="2"/>
      <c r="B68" s="106"/>
      <c r="C68" s="106"/>
      <c r="D68" s="3" t="s">
        <v>76</v>
      </c>
      <c r="E68" s="4" t="s">
        <v>77</v>
      </c>
      <c r="F68" s="46">
        <v>62000</v>
      </c>
      <c r="G68" s="5">
        <v>59596.53</v>
      </c>
      <c r="H68" s="6">
        <f t="shared" si="1"/>
        <v>0.96123435483870967</v>
      </c>
    </row>
    <row r="69" spans="1:8" ht="17.100000000000001" customHeight="1" x14ac:dyDescent="0.2">
      <c r="A69" s="2"/>
      <c r="B69" s="106"/>
      <c r="C69" s="106"/>
      <c r="D69" s="3" t="s">
        <v>32</v>
      </c>
      <c r="E69" s="4" t="s">
        <v>33</v>
      </c>
      <c r="F69" s="46">
        <v>5100</v>
      </c>
      <c r="G69" s="5">
        <v>2205.8000000000002</v>
      </c>
      <c r="H69" s="6">
        <f t="shared" si="1"/>
        <v>0.43250980392156868</v>
      </c>
    </row>
    <row r="70" spans="1:8" ht="17.100000000000001" customHeight="1" x14ac:dyDescent="0.2">
      <c r="A70" s="2"/>
      <c r="B70" s="106"/>
      <c r="C70" s="106"/>
      <c r="D70" s="3" t="s">
        <v>46</v>
      </c>
      <c r="E70" s="4" t="s">
        <v>47</v>
      </c>
      <c r="F70" s="46">
        <v>4376</v>
      </c>
      <c r="G70" s="5">
        <v>4375.72</v>
      </c>
      <c r="H70" s="6">
        <f t="shared" si="1"/>
        <v>0.99993601462522863</v>
      </c>
    </row>
    <row r="71" spans="1:8" ht="17.100000000000001" customHeight="1" x14ac:dyDescent="0.2">
      <c r="A71" s="2"/>
      <c r="B71" s="106"/>
      <c r="C71" s="106"/>
      <c r="D71" s="3" t="s">
        <v>78</v>
      </c>
      <c r="E71" s="4" t="s">
        <v>79</v>
      </c>
      <c r="F71" s="46">
        <v>8566</v>
      </c>
      <c r="G71" s="5">
        <v>8566</v>
      </c>
      <c r="H71" s="6">
        <f t="shared" si="1"/>
        <v>1</v>
      </c>
    </row>
    <row r="72" spans="1:8" ht="22.5" x14ac:dyDescent="0.2">
      <c r="A72" s="2"/>
      <c r="B72" s="106"/>
      <c r="C72" s="106"/>
      <c r="D72" s="3" t="s">
        <v>56</v>
      </c>
      <c r="E72" s="4" t="s">
        <v>57</v>
      </c>
      <c r="F72" s="46">
        <v>10076.790000000001</v>
      </c>
      <c r="G72" s="5">
        <v>10076.790000000001</v>
      </c>
      <c r="H72" s="6">
        <f t="shared" si="1"/>
        <v>1</v>
      </c>
    </row>
    <row r="73" spans="1:8" s="39" customFormat="1" ht="18.75" customHeight="1" x14ac:dyDescent="0.2">
      <c r="A73" s="42"/>
      <c r="B73" s="40"/>
      <c r="C73" s="59"/>
      <c r="D73" s="60" t="s">
        <v>50</v>
      </c>
      <c r="E73" s="4" t="s">
        <v>51</v>
      </c>
      <c r="F73" s="46">
        <v>14500</v>
      </c>
      <c r="G73" s="5">
        <v>12707.26</v>
      </c>
      <c r="H73" s="6">
        <f t="shared" si="1"/>
        <v>0.87636275862068969</v>
      </c>
    </row>
    <row r="74" spans="1:8" ht="17.100000000000001" customHeight="1" x14ac:dyDescent="0.2">
      <c r="A74" s="9" t="s">
        <v>82</v>
      </c>
      <c r="B74" s="107"/>
      <c r="C74" s="117"/>
      <c r="D74" s="9"/>
      <c r="E74" s="10" t="s">
        <v>83</v>
      </c>
      <c r="F74" s="52">
        <f>F75+F78</f>
        <v>284942.5</v>
      </c>
      <c r="G74" s="11">
        <f>G75+G78</f>
        <v>194512.96</v>
      </c>
      <c r="H74" s="12">
        <f t="shared" ref="H74:H104" si="2">G74/F74</f>
        <v>0.68263933951586719</v>
      </c>
    </row>
    <row r="75" spans="1:8" ht="17.100000000000001" customHeight="1" x14ac:dyDescent="0.2">
      <c r="A75" s="1"/>
      <c r="B75" s="108" t="s">
        <v>84</v>
      </c>
      <c r="C75" s="108"/>
      <c r="D75" s="13"/>
      <c r="E75" s="14" t="s">
        <v>85</v>
      </c>
      <c r="F75" s="45">
        <f>F76+F77</f>
        <v>129800</v>
      </c>
      <c r="G75" s="15">
        <f>G76+G77</f>
        <v>70615.59</v>
      </c>
      <c r="H75" s="16">
        <f t="shared" si="2"/>
        <v>0.54403382126348221</v>
      </c>
    </row>
    <row r="76" spans="1:8" ht="17.100000000000001" customHeight="1" x14ac:dyDescent="0.2">
      <c r="A76" s="2"/>
      <c r="B76" s="106"/>
      <c r="C76" s="106"/>
      <c r="D76" s="3" t="s">
        <v>28</v>
      </c>
      <c r="E76" s="4" t="s">
        <v>29</v>
      </c>
      <c r="F76" s="46">
        <v>657</v>
      </c>
      <c r="G76" s="5">
        <v>657</v>
      </c>
      <c r="H76" s="6">
        <f t="shared" si="2"/>
        <v>1</v>
      </c>
    </row>
    <row r="77" spans="1:8" ht="17.100000000000001" customHeight="1" x14ac:dyDescent="0.2">
      <c r="A77" s="2"/>
      <c r="B77" s="106"/>
      <c r="C77" s="106"/>
      <c r="D77" s="3" t="s">
        <v>9</v>
      </c>
      <c r="E77" s="4" t="s">
        <v>10</v>
      </c>
      <c r="F77" s="46">
        <v>129143</v>
      </c>
      <c r="G77" s="5">
        <v>69958.59</v>
      </c>
      <c r="H77" s="6">
        <f t="shared" si="2"/>
        <v>0.54171414633390891</v>
      </c>
    </row>
    <row r="78" spans="1:8" ht="17.100000000000001" customHeight="1" x14ac:dyDescent="0.2">
      <c r="A78" s="1"/>
      <c r="B78" s="108" t="s">
        <v>86</v>
      </c>
      <c r="C78" s="108"/>
      <c r="D78" s="13"/>
      <c r="E78" s="14" t="s">
        <v>87</v>
      </c>
      <c r="F78" s="45">
        <f>F79+F80+F81</f>
        <v>155142.5</v>
      </c>
      <c r="G78" s="15">
        <f>G79+G80+G81</f>
        <v>123897.37</v>
      </c>
      <c r="H78" s="16">
        <f t="shared" si="2"/>
        <v>0.79860367081876338</v>
      </c>
    </row>
    <row r="79" spans="1:8" ht="17.100000000000001" customHeight="1" x14ac:dyDescent="0.2">
      <c r="A79" s="2"/>
      <c r="B79" s="106"/>
      <c r="C79" s="106"/>
      <c r="D79" s="3" t="s">
        <v>30</v>
      </c>
      <c r="E79" s="4" t="s">
        <v>31</v>
      </c>
      <c r="F79" s="46">
        <v>6000</v>
      </c>
      <c r="G79" s="5">
        <v>0</v>
      </c>
      <c r="H79" s="6">
        <f t="shared" si="2"/>
        <v>0</v>
      </c>
    </row>
    <row r="80" spans="1:8" ht="17.100000000000001" customHeight="1" x14ac:dyDescent="0.2">
      <c r="A80" s="2"/>
      <c r="B80" s="106"/>
      <c r="C80" s="106"/>
      <c r="D80" s="3" t="s">
        <v>9</v>
      </c>
      <c r="E80" s="4" t="s">
        <v>10</v>
      </c>
      <c r="F80" s="46">
        <v>19300</v>
      </c>
      <c r="G80" s="5">
        <v>16301.84</v>
      </c>
      <c r="H80" s="6">
        <f t="shared" si="2"/>
        <v>0.84465492227979277</v>
      </c>
    </row>
    <row r="81" spans="1:8" ht="17.100000000000001" customHeight="1" x14ac:dyDescent="0.2">
      <c r="A81" s="2"/>
      <c r="B81" s="106"/>
      <c r="C81" s="106"/>
      <c r="D81" s="3" t="s">
        <v>50</v>
      </c>
      <c r="E81" s="4" t="s">
        <v>51</v>
      </c>
      <c r="F81" s="46">
        <v>129842.5</v>
      </c>
      <c r="G81" s="5">
        <v>107595.53</v>
      </c>
      <c r="H81" s="6">
        <f t="shared" si="2"/>
        <v>0.82866187881471787</v>
      </c>
    </row>
    <row r="82" spans="1:8" ht="17.100000000000001" customHeight="1" x14ac:dyDescent="0.2">
      <c r="A82" s="9" t="s">
        <v>88</v>
      </c>
      <c r="B82" s="107"/>
      <c r="C82" s="107"/>
      <c r="D82" s="9"/>
      <c r="E82" s="10" t="s">
        <v>89</v>
      </c>
      <c r="F82" s="52">
        <f>F83+F89+F92+F115+F118</f>
        <v>2096141.34</v>
      </c>
      <c r="G82" s="11">
        <f>G83+G89+G92+G115+G118</f>
        <v>1940936.8100000008</v>
      </c>
      <c r="H82" s="12">
        <f t="shared" si="2"/>
        <v>0.92595703016858621</v>
      </c>
    </row>
    <row r="83" spans="1:8" ht="17.100000000000001" customHeight="1" x14ac:dyDescent="0.2">
      <c r="A83" s="1"/>
      <c r="B83" s="108" t="s">
        <v>90</v>
      </c>
      <c r="C83" s="108"/>
      <c r="D83" s="13"/>
      <c r="E83" s="14" t="s">
        <v>91</v>
      </c>
      <c r="F83" s="45">
        <f>SUM(F84:F88)</f>
        <v>53711</v>
      </c>
      <c r="G83" s="15">
        <f>SUM(G84:G88)</f>
        <v>52730.86</v>
      </c>
      <c r="H83" s="16">
        <f t="shared" si="2"/>
        <v>0.9817515965072332</v>
      </c>
    </row>
    <row r="84" spans="1:8" ht="17.100000000000001" customHeight="1" x14ac:dyDescent="0.2">
      <c r="A84" s="2"/>
      <c r="B84" s="106"/>
      <c r="C84" s="106"/>
      <c r="D84" s="3" t="s">
        <v>22</v>
      </c>
      <c r="E84" s="4" t="s">
        <v>23</v>
      </c>
      <c r="F84" s="46">
        <v>36574.47</v>
      </c>
      <c r="G84" s="5">
        <v>35606.47</v>
      </c>
      <c r="H84" s="6">
        <f t="shared" si="2"/>
        <v>0.97353345106572975</v>
      </c>
    </row>
    <row r="85" spans="1:8" ht="17.100000000000001" customHeight="1" x14ac:dyDescent="0.2">
      <c r="A85" s="2"/>
      <c r="B85" s="106"/>
      <c r="C85" s="106"/>
      <c r="D85" s="3" t="s">
        <v>40</v>
      </c>
      <c r="E85" s="4" t="s">
        <v>41</v>
      </c>
      <c r="F85" s="46">
        <v>7104.81</v>
      </c>
      <c r="G85" s="5">
        <v>7104.81</v>
      </c>
      <c r="H85" s="6">
        <f t="shared" si="2"/>
        <v>1</v>
      </c>
    </row>
    <row r="86" spans="1:8" ht="17.100000000000001" customHeight="1" x14ac:dyDescent="0.2">
      <c r="A86" s="2"/>
      <c r="B86" s="106"/>
      <c r="C86" s="106"/>
      <c r="D86" s="3" t="s">
        <v>24</v>
      </c>
      <c r="E86" s="4" t="s">
        <v>25</v>
      </c>
      <c r="F86" s="46">
        <v>6883.72</v>
      </c>
      <c r="G86" s="5">
        <v>6883.72</v>
      </c>
      <c r="H86" s="6">
        <f t="shared" si="2"/>
        <v>1</v>
      </c>
    </row>
    <row r="87" spans="1:8" ht="17.100000000000001" customHeight="1" x14ac:dyDescent="0.2">
      <c r="A87" s="2"/>
      <c r="B87" s="106"/>
      <c r="C87" s="106"/>
      <c r="D87" s="3" t="s">
        <v>26</v>
      </c>
      <c r="E87" s="4" t="s">
        <v>27</v>
      </c>
      <c r="F87" s="46">
        <v>948</v>
      </c>
      <c r="G87" s="5">
        <v>948</v>
      </c>
      <c r="H87" s="6">
        <f t="shared" si="2"/>
        <v>1</v>
      </c>
    </row>
    <row r="88" spans="1:8" ht="17.100000000000001" customHeight="1" x14ac:dyDescent="0.2">
      <c r="A88" s="2"/>
      <c r="B88" s="106"/>
      <c r="C88" s="106"/>
      <c r="D88" s="3" t="s">
        <v>46</v>
      </c>
      <c r="E88" s="4" t="s">
        <v>47</v>
      </c>
      <c r="F88" s="46">
        <v>2200</v>
      </c>
      <c r="G88" s="5">
        <v>2187.86</v>
      </c>
      <c r="H88" s="6">
        <f t="shared" si="2"/>
        <v>0.99448181818181824</v>
      </c>
    </row>
    <row r="89" spans="1:8" ht="17.100000000000001" customHeight="1" x14ac:dyDescent="0.2">
      <c r="A89" s="1"/>
      <c r="B89" s="108" t="s">
        <v>92</v>
      </c>
      <c r="C89" s="108"/>
      <c r="D89" s="13"/>
      <c r="E89" s="14" t="s">
        <v>93</v>
      </c>
      <c r="F89" s="45">
        <f>F90+F91</f>
        <v>107500</v>
      </c>
      <c r="G89" s="15">
        <f>G90+G91</f>
        <v>95290.97</v>
      </c>
      <c r="H89" s="16">
        <f t="shared" si="2"/>
        <v>0.88642762790697671</v>
      </c>
    </row>
    <row r="90" spans="1:8" ht="17.100000000000001" customHeight="1" x14ac:dyDescent="0.2">
      <c r="A90" s="2"/>
      <c r="B90" s="106"/>
      <c r="C90" s="106"/>
      <c r="D90" s="3" t="s">
        <v>94</v>
      </c>
      <c r="E90" s="4" t="s">
        <v>95</v>
      </c>
      <c r="F90" s="46">
        <v>105500</v>
      </c>
      <c r="G90" s="5">
        <v>93355</v>
      </c>
      <c r="H90" s="6">
        <f t="shared" si="2"/>
        <v>0.88488151658767777</v>
      </c>
    </row>
    <row r="91" spans="1:8" ht="17.100000000000001" customHeight="1" x14ac:dyDescent="0.2">
      <c r="A91" s="2"/>
      <c r="B91" s="106"/>
      <c r="C91" s="106"/>
      <c r="D91" s="3" t="s">
        <v>30</v>
      </c>
      <c r="E91" s="4" t="s">
        <v>31</v>
      </c>
      <c r="F91" s="46">
        <v>2000</v>
      </c>
      <c r="G91" s="5">
        <v>1935.97</v>
      </c>
      <c r="H91" s="6">
        <f t="shared" si="2"/>
        <v>0.96798499999999998</v>
      </c>
    </row>
    <row r="92" spans="1:8" ht="17.100000000000001" customHeight="1" x14ac:dyDescent="0.2">
      <c r="A92" s="1"/>
      <c r="B92" s="108" t="s">
        <v>96</v>
      </c>
      <c r="C92" s="108"/>
      <c r="D92" s="13"/>
      <c r="E92" s="14" t="s">
        <v>97</v>
      </c>
      <c r="F92" s="45">
        <f>SUM(F93:F114)</f>
        <v>1818792.74</v>
      </c>
      <c r="G92" s="15">
        <f>SUM(G93:G114)</f>
        <v>1682033.0400000005</v>
      </c>
      <c r="H92" s="16">
        <f t="shared" si="2"/>
        <v>0.92480743022979106</v>
      </c>
    </row>
    <row r="93" spans="1:8" ht="17.100000000000001" customHeight="1" x14ac:dyDescent="0.2">
      <c r="A93" s="2"/>
      <c r="B93" s="106"/>
      <c r="C93" s="106"/>
      <c r="D93" s="3" t="s">
        <v>38</v>
      </c>
      <c r="E93" s="4" t="s">
        <v>39</v>
      </c>
      <c r="F93" s="46">
        <v>1000</v>
      </c>
      <c r="G93" s="5">
        <v>678.18</v>
      </c>
      <c r="H93" s="6">
        <f t="shared" si="2"/>
        <v>0.67818000000000001</v>
      </c>
    </row>
    <row r="94" spans="1:8" ht="17.100000000000001" customHeight="1" x14ac:dyDescent="0.2">
      <c r="A94" s="2"/>
      <c r="B94" s="106"/>
      <c r="C94" s="106"/>
      <c r="D94" s="3" t="s">
        <v>22</v>
      </c>
      <c r="E94" s="4" t="s">
        <v>23</v>
      </c>
      <c r="F94" s="46">
        <v>988125</v>
      </c>
      <c r="G94" s="5">
        <v>986678.78</v>
      </c>
      <c r="H94" s="6">
        <f t="shared" si="2"/>
        <v>0.9985363997469956</v>
      </c>
    </row>
    <row r="95" spans="1:8" ht="24" customHeight="1" x14ac:dyDescent="0.2">
      <c r="A95" s="2"/>
      <c r="B95" s="106"/>
      <c r="C95" s="106"/>
      <c r="D95" s="3" t="s">
        <v>40</v>
      </c>
      <c r="E95" s="4" t="s">
        <v>41</v>
      </c>
      <c r="F95" s="46">
        <v>75883.64</v>
      </c>
      <c r="G95" s="5">
        <v>75883.64</v>
      </c>
      <c r="H95" s="6">
        <f t="shared" si="2"/>
        <v>1</v>
      </c>
    </row>
    <row r="96" spans="1:8" ht="17.100000000000001" customHeight="1" x14ac:dyDescent="0.2">
      <c r="A96" s="2"/>
      <c r="B96" s="106"/>
      <c r="C96" s="106"/>
      <c r="D96" s="3" t="s">
        <v>24</v>
      </c>
      <c r="E96" s="4" t="s">
        <v>25</v>
      </c>
      <c r="F96" s="46">
        <v>177780</v>
      </c>
      <c r="G96" s="5">
        <v>177090.34</v>
      </c>
      <c r="H96" s="6">
        <f t="shared" si="2"/>
        <v>0.99612071099111255</v>
      </c>
    </row>
    <row r="97" spans="1:9" ht="17.100000000000001" customHeight="1" x14ac:dyDescent="0.2">
      <c r="A97" s="2"/>
      <c r="B97" s="106"/>
      <c r="C97" s="106"/>
      <c r="D97" s="3" t="s">
        <v>26</v>
      </c>
      <c r="E97" s="4" t="s">
        <v>27</v>
      </c>
      <c r="F97" s="46">
        <v>17964</v>
      </c>
      <c r="G97" s="5">
        <v>17896.37</v>
      </c>
      <c r="H97" s="6">
        <f t="shared" si="2"/>
        <v>0.99623524827432641</v>
      </c>
    </row>
    <row r="98" spans="1:9" ht="24.75" customHeight="1" x14ac:dyDescent="0.2">
      <c r="A98" s="2"/>
      <c r="B98" s="106"/>
      <c r="C98" s="106"/>
      <c r="D98" s="3" t="s">
        <v>98</v>
      </c>
      <c r="E98" s="4" t="s">
        <v>99</v>
      </c>
      <c r="F98" s="46">
        <v>44000</v>
      </c>
      <c r="G98" s="5">
        <v>38372</v>
      </c>
      <c r="H98" s="6">
        <f t="shared" si="2"/>
        <v>0.87209090909090914</v>
      </c>
    </row>
    <row r="99" spans="1:9" ht="17.100000000000001" customHeight="1" x14ac:dyDescent="0.2">
      <c r="A99" s="2"/>
      <c r="B99" s="106"/>
      <c r="C99" s="106"/>
      <c r="D99" s="3" t="s">
        <v>28</v>
      </c>
      <c r="E99" s="4" t="s">
        <v>29</v>
      </c>
      <c r="F99" s="46">
        <v>5000</v>
      </c>
      <c r="G99" s="5">
        <v>4930</v>
      </c>
      <c r="H99" s="6">
        <f t="shared" si="2"/>
        <v>0.98599999999999999</v>
      </c>
    </row>
    <row r="100" spans="1:9" ht="17.100000000000001" customHeight="1" x14ac:dyDescent="0.2">
      <c r="A100" s="2"/>
      <c r="B100" s="106"/>
      <c r="C100" s="106"/>
      <c r="D100" s="3" t="s">
        <v>30</v>
      </c>
      <c r="E100" s="4" t="s">
        <v>31</v>
      </c>
      <c r="F100" s="46">
        <v>103434.15</v>
      </c>
      <c r="G100" s="5">
        <v>84863.43</v>
      </c>
      <c r="H100" s="6">
        <f t="shared" si="2"/>
        <v>0.82045852361139915</v>
      </c>
    </row>
    <row r="101" spans="1:9" ht="17.100000000000001" customHeight="1" x14ac:dyDescent="0.2">
      <c r="A101" s="2"/>
      <c r="B101" s="106"/>
      <c r="C101" s="106"/>
      <c r="D101" s="3" t="s">
        <v>42</v>
      </c>
      <c r="E101" s="4" t="s">
        <v>43</v>
      </c>
      <c r="F101" s="46">
        <v>31000</v>
      </c>
      <c r="G101" s="5">
        <v>24596.28</v>
      </c>
      <c r="H101" s="6">
        <f t="shared" si="2"/>
        <v>0.7934283870967741</v>
      </c>
    </row>
    <row r="102" spans="1:9" ht="17.100000000000001" customHeight="1" x14ac:dyDescent="0.2">
      <c r="A102" s="2"/>
      <c r="B102" s="106"/>
      <c r="C102" s="106"/>
      <c r="D102" s="3" t="s">
        <v>64</v>
      </c>
      <c r="E102" s="4" t="s">
        <v>65</v>
      </c>
      <c r="F102" s="46">
        <v>11400</v>
      </c>
      <c r="G102" s="5">
        <v>799.5</v>
      </c>
      <c r="H102" s="6">
        <f t="shared" si="2"/>
        <v>7.013157894736842E-2</v>
      </c>
    </row>
    <row r="103" spans="1:9" ht="17.100000000000001" customHeight="1" x14ac:dyDescent="0.2">
      <c r="A103" s="2"/>
      <c r="B103" s="106"/>
      <c r="C103" s="106"/>
      <c r="D103" s="3" t="s">
        <v>100</v>
      </c>
      <c r="E103" s="4" t="s">
        <v>101</v>
      </c>
      <c r="F103" s="46">
        <v>2300</v>
      </c>
      <c r="G103" s="5">
        <v>2039.85</v>
      </c>
      <c r="H103" s="6">
        <f t="shared" si="2"/>
        <v>0.88689130434782604</v>
      </c>
    </row>
    <row r="104" spans="1:9" ht="17.100000000000001" customHeight="1" x14ac:dyDescent="0.2">
      <c r="A104" s="2"/>
      <c r="B104" s="106"/>
      <c r="C104" s="106"/>
      <c r="D104" s="3" t="s">
        <v>9</v>
      </c>
      <c r="E104" s="4" t="s">
        <v>10</v>
      </c>
      <c r="F104" s="46">
        <v>219609.8</v>
      </c>
      <c r="G104" s="5">
        <v>163708.09</v>
      </c>
      <c r="H104" s="6">
        <f t="shared" si="2"/>
        <v>0.74544983875947246</v>
      </c>
    </row>
    <row r="105" spans="1:9" ht="17.100000000000001" customHeight="1" x14ac:dyDescent="0.2">
      <c r="A105" s="2"/>
      <c r="B105" s="106"/>
      <c r="C105" s="106"/>
      <c r="D105" s="3" t="s">
        <v>44</v>
      </c>
      <c r="E105" s="4" t="s">
        <v>45</v>
      </c>
      <c r="F105" s="46">
        <v>15600</v>
      </c>
      <c r="G105" s="5">
        <v>13620.24</v>
      </c>
      <c r="H105" s="6">
        <f t="shared" ref="H105:H114" si="3">G105/F105</f>
        <v>0.87309230769230772</v>
      </c>
    </row>
    <row r="106" spans="1:9" ht="16.5" customHeight="1" x14ac:dyDescent="0.2">
      <c r="A106" s="2"/>
      <c r="B106" s="106"/>
      <c r="C106" s="106"/>
      <c r="D106" s="3" t="s">
        <v>103</v>
      </c>
      <c r="E106" s="4" t="s">
        <v>104</v>
      </c>
      <c r="F106" s="46">
        <v>21532</v>
      </c>
      <c r="G106" s="5">
        <v>20725.55</v>
      </c>
      <c r="H106" s="6">
        <f t="shared" si="3"/>
        <v>0.96254644250417976</v>
      </c>
    </row>
    <row r="107" spans="1:9" ht="17.100000000000001" customHeight="1" x14ac:dyDescent="0.2">
      <c r="A107" s="2"/>
      <c r="B107" s="106"/>
      <c r="C107" s="106"/>
      <c r="D107" s="3" t="s">
        <v>32</v>
      </c>
      <c r="E107" s="4" t="s">
        <v>33</v>
      </c>
      <c r="F107" s="46">
        <v>27488.25</v>
      </c>
      <c r="G107" s="5">
        <v>25396.86</v>
      </c>
      <c r="H107" s="6">
        <f t="shared" si="3"/>
        <v>0.92391694633161447</v>
      </c>
    </row>
    <row r="108" spans="1:9" ht="17.100000000000001" customHeight="1" x14ac:dyDescent="0.2">
      <c r="A108" s="2"/>
      <c r="B108" s="106"/>
      <c r="C108" s="106"/>
      <c r="D108" s="3" t="s">
        <v>46</v>
      </c>
      <c r="E108" s="4" t="s">
        <v>47</v>
      </c>
      <c r="F108" s="46">
        <v>22100</v>
      </c>
      <c r="G108" s="5">
        <v>22097.39</v>
      </c>
      <c r="H108" s="6">
        <f t="shared" si="3"/>
        <v>0.9998819004524887</v>
      </c>
    </row>
    <row r="109" spans="1:9" ht="24.75" customHeight="1" x14ac:dyDescent="0.2">
      <c r="A109" s="2"/>
      <c r="B109" s="106"/>
      <c r="C109" s="106"/>
      <c r="D109" s="3" t="s">
        <v>56</v>
      </c>
      <c r="E109" s="4" t="s">
        <v>57</v>
      </c>
      <c r="F109" s="46">
        <v>1750</v>
      </c>
      <c r="G109" s="5">
        <v>1750</v>
      </c>
      <c r="H109" s="6">
        <f t="shared" si="3"/>
        <v>1</v>
      </c>
    </row>
    <row r="110" spans="1:9" ht="17.100000000000001" customHeight="1" x14ac:dyDescent="0.2">
      <c r="A110" s="2"/>
      <c r="B110" s="106"/>
      <c r="C110" s="106"/>
      <c r="D110" s="3" t="s">
        <v>105</v>
      </c>
      <c r="E110" s="4" t="s">
        <v>106</v>
      </c>
      <c r="F110" s="46">
        <v>370</v>
      </c>
      <c r="G110" s="5">
        <v>64.75</v>
      </c>
      <c r="H110" s="6">
        <f t="shared" si="3"/>
        <v>0.17499999999999999</v>
      </c>
    </row>
    <row r="111" spans="1:9" s="49" customFormat="1" ht="23.25" customHeight="1" x14ac:dyDescent="0.2">
      <c r="A111" s="50"/>
      <c r="B111" s="51"/>
      <c r="C111" s="59"/>
      <c r="D111" s="60" t="s">
        <v>284</v>
      </c>
      <c r="E111" s="4" t="s">
        <v>285</v>
      </c>
      <c r="F111" s="46">
        <v>300</v>
      </c>
      <c r="G111" s="5">
        <v>56.26</v>
      </c>
      <c r="H111" s="6">
        <f t="shared" si="3"/>
        <v>0.18753333333333333</v>
      </c>
    </row>
    <row r="112" spans="1:9" s="29" customFormat="1" ht="17.100000000000001" customHeight="1" x14ac:dyDescent="0.2">
      <c r="A112" s="2"/>
      <c r="B112" s="106"/>
      <c r="C112" s="106"/>
      <c r="D112" s="3" t="s">
        <v>107</v>
      </c>
      <c r="E112" s="4" t="s">
        <v>108</v>
      </c>
      <c r="F112" s="46">
        <v>6700</v>
      </c>
      <c r="G112" s="5">
        <v>3821.06</v>
      </c>
      <c r="H112" s="6">
        <f t="shared" si="3"/>
        <v>0.57030746268656718</v>
      </c>
      <c r="I112"/>
    </row>
    <row r="113" spans="1:8" ht="22.5" customHeight="1" x14ac:dyDescent="0.2">
      <c r="A113" s="2"/>
      <c r="B113" s="106"/>
      <c r="C113" s="106"/>
      <c r="D113" s="3" t="s">
        <v>109</v>
      </c>
      <c r="E113" s="4" t="s">
        <v>110</v>
      </c>
      <c r="F113" s="46">
        <v>17842.560000000001</v>
      </c>
      <c r="G113" s="5">
        <v>16964.47</v>
      </c>
      <c r="H113" s="6">
        <f t="shared" si="3"/>
        <v>0.95078677050826788</v>
      </c>
    </row>
    <row r="114" spans="1:8" ht="17.100000000000001" customHeight="1" x14ac:dyDescent="0.2">
      <c r="A114" s="2"/>
      <c r="B114" s="106"/>
      <c r="C114" s="106"/>
      <c r="D114" s="3" t="s">
        <v>80</v>
      </c>
      <c r="E114" s="4" t="s">
        <v>81</v>
      </c>
      <c r="F114" s="46">
        <v>27613.34</v>
      </c>
      <c r="G114" s="5">
        <v>0</v>
      </c>
      <c r="H114" s="6">
        <f t="shared" si="3"/>
        <v>0</v>
      </c>
    </row>
    <row r="115" spans="1:8" ht="17.100000000000001" customHeight="1" x14ac:dyDescent="0.2">
      <c r="A115" s="1"/>
      <c r="B115" s="108" t="s">
        <v>111</v>
      </c>
      <c r="C115" s="108"/>
      <c r="D115" s="13"/>
      <c r="E115" s="14" t="s">
        <v>112</v>
      </c>
      <c r="F115" s="45">
        <f>F116+F117</f>
        <v>16000</v>
      </c>
      <c r="G115" s="15">
        <f>G116+G117</f>
        <v>13910.369999999999</v>
      </c>
      <c r="H115" s="16">
        <f t="shared" ref="H115:H149" si="4">G115/F115</f>
        <v>0.86939812499999991</v>
      </c>
    </row>
    <row r="116" spans="1:8" ht="17.100000000000001" customHeight="1" x14ac:dyDescent="0.2">
      <c r="A116" s="2"/>
      <c r="B116" s="106"/>
      <c r="C116" s="106"/>
      <c r="D116" s="3" t="s">
        <v>30</v>
      </c>
      <c r="E116" s="4" t="s">
        <v>31</v>
      </c>
      <c r="F116" s="46">
        <v>9300</v>
      </c>
      <c r="G116" s="5">
        <v>7394.99</v>
      </c>
      <c r="H116" s="6">
        <f t="shared" si="4"/>
        <v>0.79516021505376344</v>
      </c>
    </row>
    <row r="117" spans="1:8" ht="17.100000000000001" customHeight="1" x14ac:dyDescent="0.2">
      <c r="A117" s="2"/>
      <c r="B117" s="106"/>
      <c r="C117" s="106"/>
      <c r="D117" s="3" t="s">
        <v>9</v>
      </c>
      <c r="E117" s="4" t="s">
        <v>10</v>
      </c>
      <c r="F117" s="46">
        <v>6700</v>
      </c>
      <c r="G117" s="5">
        <v>6515.38</v>
      </c>
      <c r="H117" s="6">
        <f t="shared" si="4"/>
        <v>0.97244477611940305</v>
      </c>
    </row>
    <row r="118" spans="1:8" ht="17.100000000000001" customHeight="1" x14ac:dyDescent="0.2">
      <c r="A118" s="1"/>
      <c r="B118" s="108" t="s">
        <v>113</v>
      </c>
      <c r="C118" s="108"/>
      <c r="D118" s="13"/>
      <c r="E118" s="14" t="s">
        <v>21</v>
      </c>
      <c r="F118" s="45">
        <f>F119+F120+F121</f>
        <v>100137.60000000001</v>
      </c>
      <c r="G118" s="15">
        <f>G119+G120+G121</f>
        <v>96971.57</v>
      </c>
      <c r="H118" s="16">
        <f t="shared" si="4"/>
        <v>0.96838320471031858</v>
      </c>
    </row>
    <row r="119" spans="1:8" ht="30" customHeight="1" x14ac:dyDescent="0.2">
      <c r="A119" s="2"/>
      <c r="B119" s="106"/>
      <c r="C119" s="106"/>
      <c r="D119" s="3" t="s">
        <v>94</v>
      </c>
      <c r="E119" s="4" t="s">
        <v>95</v>
      </c>
      <c r="F119" s="46">
        <v>41600</v>
      </c>
      <c r="G119" s="5">
        <v>41600</v>
      </c>
      <c r="H119" s="6">
        <f t="shared" si="4"/>
        <v>1</v>
      </c>
    </row>
    <row r="120" spans="1:8" ht="23.25" customHeight="1" x14ac:dyDescent="0.2">
      <c r="A120" s="2"/>
      <c r="B120" s="106"/>
      <c r="C120" s="106"/>
      <c r="D120" s="3" t="s">
        <v>114</v>
      </c>
      <c r="E120" s="4" t="s">
        <v>115</v>
      </c>
      <c r="F120" s="46">
        <v>51276</v>
      </c>
      <c r="G120" s="5">
        <v>48474.75</v>
      </c>
      <c r="H120" s="6">
        <f t="shared" si="4"/>
        <v>0.94536917856307046</v>
      </c>
    </row>
    <row r="121" spans="1:8" ht="17.100000000000001" customHeight="1" x14ac:dyDescent="0.2">
      <c r="A121" s="2"/>
      <c r="B121" s="106"/>
      <c r="C121" s="106"/>
      <c r="D121" s="3" t="s">
        <v>32</v>
      </c>
      <c r="E121" s="4" t="s">
        <v>33</v>
      </c>
      <c r="F121" s="46">
        <v>7261.6</v>
      </c>
      <c r="G121" s="5">
        <v>6896.82</v>
      </c>
      <c r="H121" s="6">
        <f t="shared" si="4"/>
        <v>0.94976589181447602</v>
      </c>
    </row>
    <row r="122" spans="1:8" ht="26.25" customHeight="1" x14ac:dyDescent="0.2">
      <c r="A122" s="9" t="s">
        <v>116</v>
      </c>
      <c r="B122" s="107"/>
      <c r="C122" s="107"/>
      <c r="D122" s="9"/>
      <c r="E122" s="10" t="s">
        <v>117</v>
      </c>
      <c r="F122" s="52">
        <f>F123</f>
        <v>4818</v>
      </c>
      <c r="G122" s="11">
        <f>G123</f>
        <v>4818</v>
      </c>
      <c r="H122" s="12">
        <f t="shared" si="4"/>
        <v>1</v>
      </c>
    </row>
    <row r="123" spans="1:8" ht="22.5" customHeight="1" x14ac:dyDescent="0.2">
      <c r="A123" s="1"/>
      <c r="B123" s="108" t="s">
        <v>118</v>
      </c>
      <c r="C123" s="108"/>
      <c r="D123" s="13"/>
      <c r="E123" s="14" t="s">
        <v>119</v>
      </c>
      <c r="F123" s="45">
        <f>F124+F125+F126</f>
        <v>4818</v>
      </c>
      <c r="G123" s="15">
        <f>G124+G125+G126</f>
        <v>4818</v>
      </c>
      <c r="H123" s="16">
        <f t="shared" si="4"/>
        <v>1</v>
      </c>
    </row>
    <row r="124" spans="1:8" ht="17.100000000000001" customHeight="1" x14ac:dyDescent="0.2">
      <c r="A124" s="2"/>
      <c r="B124" s="106"/>
      <c r="C124" s="106"/>
      <c r="D124" s="3" t="s">
        <v>22</v>
      </c>
      <c r="E124" s="4" t="s">
        <v>23</v>
      </c>
      <c r="F124" s="46">
        <v>1010</v>
      </c>
      <c r="G124" s="5">
        <v>1010</v>
      </c>
      <c r="H124" s="6">
        <f t="shared" si="4"/>
        <v>1</v>
      </c>
    </row>
    <row r="125" spans="1:8" ht="17.100000000000001" customHeight="1" x14ac:dyDescent="0.2">
      <c r="A125" s="2"/>
      <c r="B125" s="106"/>
      <c r="C125" s="106"/>
      <c r="D125" s="3" t="s">
        <v>30</v>
      </c>
      <c r="E125" s="4" t="s">
        <v>31</v>
      </c>
      <c r="F125" s="46">
        <v>3726.9</v>
      </c>
      <c r="G125" s="5">
        <v>3726.9</v>
      </c>
      <c r="H125" s="6">
        <f t="shared" si="4"/>
        <v>1</v>
      </c>
    </row>
    <row r="126" spans="1:8" s="49" customFormat="1" ht="17.100000000000001" customHeight="1" x14ac:dyDescent="0.2">
      <c r="A126" s="50"/>
      <c r="B126" s="51"/>
      <c r="C126" s="59"/>
      <c r="D126" s="60" t="s">
        <v>9</v>
      </c>
      <c r="E126" s="4" t="s">
        <v>10</v>
      </c>
      <c r="F126" s="46">
        <v>81.099999999999994</v>
      </c>
      <c r="G126" s="5">
        <v>81.099999999999994</v>
      </c>
      <c r="H126" s="6">
        <f t="shared" si="4"/>
        <v>1</v>
      </c>
    </row>
    <row r="127" spans="1:8" ht="17.100000000000001" customHeight="1" x14ac:dyDescent="0.2">
      <c r="A127" s="9" t="s">
        <v>120</v>
      </c>
      <c r="B127" s="107"/>
      <c r="C127" s="117"/>
      <c r="D127" s="9"/>
      <c r="E127" s="10" t="s">
        <v>121</v>
      </c>
      <c r="F127" s="52">
        <f>F128</f>
        <v>1900</v>
      </c>
      <c r="G127" s="11">
        <f>G128</f>
        <v>1900</v>
      </c>
      <c r="H127" s="12">
        <f t="shared" si="4"/>
        <v>1</v>
      </c>
    </row>
    <row r="128" spans="1:8" ht="17.100000000000001" customHeight="1" x14ac:dyDescent="0.2">
      <c r="A128" s="1"/>
      <c r="B128" s="108" t="s">
        <v>122</v>
      </c>
      <c r="C128" s="108"/>
      <c r="D128" s="13"/>
      <c r="E128" s="14" t="s">
        <v>123</v>
      </c>
      <c r="F128" s="45">
        <f>F129+F130</f>
        <v>1900</v>
      </c>
      <c r="G128" s="15">
        <f>G129+G130</f>
        <v>1900</v>
      </c>
      <c r="H128" s="16">
        <f t="shared" si="4"/>
        <v>1</v>
      </c>
    </row>
    <row r="129" spans="1:8" ht="17.100000000000001" customHeight="1" x14ac:dyDescent="0.2">
      <c r="A129" s="2"/>
      <c r="B129" s="106"/>
      <c r="C129" s="106"/>
      <c r="D129" s="3" t="s">
        <v>28</v>
      </c>
      <c r="E129" s="4" t="s">
        <v>29</v>
      </c>
      <c r="F129" s="46">
        <v>1700</v>
      </c>
      <c r="G129" s="5">
        <v>1700</v>
      </c>
      <c r="H129" s="6">
        <f t="shared" si="4"/>
        <v>1</v>
      </c>
    </row>
    <row r="130" spans="1:8" s="49" customFormat="1" ht="17.100000000000001" customHeight="1" x14ac:dyDescent="0.2">
      <c r="A130" s="51"/>
      <c r="B130" s="59"/>
      <c r="C130" s="59"/>
      <c r="D130" s="60" t="s">
        <v>30</v>
      </c>
      <c r="E130" s="4" t="s">
        <v>31</v>
      </c>
      <c r="F130" s="46">
        <v>200</v>
      </c>
      <c r="G130" s="5">
        <v>200</v>
      </c>
      <c r="H130" s="6">
        <f t="shared" si="4"/>
        <v>1</v>
      </c>
    </row>
    <row r="131" spans="1:8" ht="24.75" customHeight="1" x14ac:dyDescent="0.2">
      <c r="A131" s="9" t="s">
        <v>124</v>
      </c>
      <c r="B131" s="117"/>
      <c r="C131" s="117"/>
      <c r="D131" s="9"/>
      <c r="E131" s="10" t="s">
        <v>125</v>
      </c>
      <c r="F131" s="52">
        <f>F132+F134+F149+F153+F166</f>
        <v>467942</v>
      </c>
      <c r="G131" s="11">
        <f>G132+G134+G149+G153+G166</f>
        <v>272599.96000000002</v>
      </c>
      <c r="H131" s="12">
        <f t="shared" si="4"/>
        <v>0.58255074346820768</v>
      </c>
    </row>
    <row r="132" spans="1:8" ht="17.100000000000001" customHeight="1" x14ac:dyDescent="0.2">
      <c r="A132" s="1"/>
      <c r="B132" s="108" t="s">
        <v>126</v>
      </c>
      <c r="C132" s="108"/>
      <c r="D132" s="13"/>
      <c r="E132" s="14" t="s">
        <v>127</v>
      </c>
      <c r="F132" s="45" t="str">
        <f>F133</f>
        <v>1 500,00</v>
      </c>
      <c r="G132" s="15">
        <f>G133</f>
        <v>1500</v>
      </c>
      <c r="H132" s="16">
        <f t="shared" si="4"/>
        <v>1</v>
      </c>
    </row>
    <row r="133" spans="1:8" ht="17.100000000000001" customHeight="1" x14ac:dyDescent="0.2">
      <c r="A133" s="2"/>
      <c r="B133" s="106"/>
      <c r="C133" s="106"/>
      <c r="D133" s="3" t="s">
        <v>128</v>
      </c>
      <c r="E133" s="4" t="s">
        <v>129</v>
      </c>
      <c r="F133" s="31" t="s">
        <v>102</v>
      </c>
      <c r="G133" s="5">
        <v>1500</v>
      </c>
      <c r="H133" s="6">
        <f t="shared" si="4"/>
        <v>1</v>
      </c>
    </row>
    <row r="134" spans="1:8" ht="17.100000000000001" customHeight="1" x14ac:dyDescent="0.2">
      <c r="A134" s="1"/>
      <c r="B134" s="108" t="s">
        <v>130</v>
      </c>
      <c r="C134" s="108"/>
      <c r="D134" s="13"/>
      <c r="E134" s="14" t="s">
        <v>131</v>
      </c>
      <c r="F134" s="45">
        <f>SUM(F135:F148)</f>
        <v>369058</v>
      </c>
      <c r="G134" s="15">
        <f>SUM(G135:G148)</f>
        <v>175926.58000000002</v>
      </c>
      <c r="H134" s="16">
        <f t="shared" si="4"/>
        <v>0.47669087243739472</v>
      </c>
    </row>
    <row r="135" spans="1:8" ht="17.100000000000001" customHeight="1" x14ac:dyDescent="0.2">
      <c r="A135" s="2"/>
      <c r="B135" s="106"/>
      <c r="C135" s="106"/>
      <c r="D135" s="3" t="s">
        <v>94</v>
      </c>
      <c r="E135" s="4" t="s">
        <v>95</v>
      </c>
      <c r="F135" s="46">
        <v>25000</v>
      </c>
      <c r="G135" s="5">
        <v>19745</v>
      </c>
      <c r="H135" s="6">
        <f t="shared" si="4"/>
        <v>0.78979999999999995</v>
      </c>
    </row>
    <row r="136" spans="1:8" ht="17.100000000000001" customHeight="1" x14ac:dyDescent="0.2">
      <c r="A136" s="2"/>
      <c r="B136" s="106"/>
      <c r="C136" s="106"/>
      <c r="D136" s="3" t="s">
        <v>24</v>
      </c>
      <c r="E136" s="4" t="s">
        <v>25</v>
      </c>
      <c r="F136" s="47">
        <v>1000.75</v>
      </c>
      <c r="G136" s="5">
        <v>1000.35</v>
      </c>
      <c r="H136" s="6">
        <f t="shared" si="4"/>
        <v>0.99960029977516862</v>
      </c>
    </row>
    <row r="137" spans="1:8" ht="17.100000000000001" customHeight="1" x14ac:dyDescent="0.2">
      <c r="A137" s="2"/>
      <c r="B137" s="106"/>
      <c r="C137" s="106"/>
      <c r="D137" s="3" t="s">
        <v>26</v>
      </c>
      <c r="E137" s="4" t="s">
        <v>27</v>
      </c>
      <c r="F137" s="47">
        <v>143.38999999999999</v>
      </c>
      <c r="G137" s="5">
        <v>143.38999999999999</v>
      </c>
      <c r="H137" s="6">
        <f t="shared" si="4"/>
        <v>1</v>
      </c>
    </row>
    <row r="138" spans="1:8" ht="17.100000000000001" customHeight="1" x14ac:dyDescent="0.2">
      <c r="A138" s="2"/>
      <c r="B138" s="106"/>
      <c r="C138" s="106"/>
      <c r="D138" s="3" t="s">
        <v>28</v>
      </c>
      <c r="E138" s="4" t="s">
        <v>29</v>
      </c>
      <c r="F138" s="46">
        <v>38953.15</v>
      </c>
      <c r="G138" s="5">
        <v>38953.15</v>
      </c>
      <c r="H138" s="6">
        <f t="shared" si="4"/>
        <v>1</v>
      </c>
    </row>
    <row r="139" spans="1:8" ht="17.100000000000001" customHeight="1" x14ac:dyDescent="0.2">
      <c r="A139" s="2"/>
      <c r="B139" s="106"/>
      <c r="C139" s="106"/>
      <c r="D139" s="3" t="s">
        <v>30</v>
      </c>
      <c r="E139" s="4" t="s">
        <v>31</v>
      </c>
      <c r="F139" s="46">
        <v>80870.710000000006</v>
      </c>
      <c r="G139" s="5">
        <v>58778.85</v>
      </c>
      <c r="H139" s="6">
        <f t="shared" si="4"/>
        <v>0.72682495306397077</v>
      </c>
    </row>
    <row r="140" spans="1:8" ht="17.100000000000001" customHeight="1" x14ac:dyDescent="0.2">
      <c r="A140" s="2"/>
      <c r="B140" s="106"/>
      <c r="C140" s="106"/>
      <c r="D140" s="3" t="s">
        <v>42</v>
      </c>
      <c r="E140" s="4" t="s">
        <v>43</v>
      </c>
      <c r="F140" s="46">
        <v>13100</v>
      </c>
      <c r="G140" s="5">
        <v>9249.14</v>
      </c>
      <c r="H140" s="6">
        <f t="shared" si="4"/>
        <v>0.70604122137404579</v>
      </c>
    </row>
    <row r="141" spans="1:8" ht="17.100000000000001" customHeight="1" x14ac:dyDescent="0.2">
      <c r="A141" s="2"/>
      <c r="B141" s="106"/>
      <c r="C141" s="106"/>
      <c r="D141" s="3" t="s">
        <v>64</v>
      </c>
      <c r="E141" s="4" t="s">
        <v>65</v>
      </c>
      <c r="F141" s="46">
        <v>5808</v>
      </c>
      <c r="G141" s="5">
        <v>2393.9899999999998</v>
      </c>
      <c r="H141" s="6">
        <f t="shared" si="4"/>
        <v>0.41218836088154265</v>
      </c>
    </row>
    <row r="142" spans="1:8" ht="17.100000000000001" customHeight="1" x14ac:dyDescent="0.2">
      <c r="A142" s="2"/>
      <c r="B142" s="106"/>
      <c r="C142" s="106"/>
      <c r="D142" s="3" t="s">
        <v>100</v>
      </c>
      <c r="E142" s="4" t="s">
        <v>101</v>
      </c>
      <c r="F142" s="46">
        <v>11349.4</v>
      </c>
      <c r="G142" s="5">
        <v>9697.7999999999993</v>
      </c>
      <c r="H142" s="6">
        <f t="shared" si="4"/>
        <v>0.85447688864609583</v>
      </c>
    </row>
    <row r="143" spans="1:8" ht="24.75" customHeight="1" x14ac:dyDescent="0.2">
      <c r="A143" s="2"/>
      <c r="B143" s="106"/>
      <c r="C143" s="106"/>
      <c r="D143" s="3" t="s">
        <v>9</v>
      </c>
      <c r="E143" s="4" t="s">
        <v>10</v>
      </c>
      <c r="F143" s="46">
        <v>19200</v>
      </c>
      <c r="G143" s="5">
        <v>14560.14</v>
      </c>
      <c r="H143" s="6">
        <f t="shared" si="4"/>
        <v>0.75834062499999999</v>
      </c>
    </row>
    <row r="144" spans="1:8" ht="17.100000000000001" customHeight="1" x14ac:dyDescent="0.2">
      <c r="A144" s="2"/>
      <c r="B144" s="106"/>
      <c r="C144" s="106"/>
      <c r="D144" s="3" t="s">
        <v>103</v>
      </c>
      <c r="E144" s="4" t="s">
        <v>104</v>
      </c>
      <c r="F144" s="46">
        <v>150</v>
      </c>
      <c r="G144" s="5">
        <v>0</v>
      </c>
      <c r="H144" s="6">
        <f t="shared" si="4"/>
        <v>0</v>
      </c>
    </row>
    <row r="145" spans="1:8" ht="17.100000000000001" customHeight="1" x14ac:dyDescent="0.2">
      <c r="A145" s="2"/>
      <c r="B145" s="106"/>
      <c r="C145" s="106"/>
      <c r="D145" s="3" t="s">
        <v>32</v>
      </c>
      <c r="E145" s="4" t="s">
        <v>33</v>
      </c>
      <c r="F145" s="46">
        <v>9932.6</v>
      </c>
      <c r="G145" s="5">
        <v>7889.7</v>
      </c>
      <c r="H145" s="6">
        <f t="shared" si="4"/>
        <v>0.79432374202122302</v>
      </c>
    </row>
    <row r="146" spans="1:8" ht="23.25" customHeight="1" x14ac:dyDescent="0.2">
      <c r="A146" s="2"/>
      <c r="B146" s="106"/>
      <c r="C146" s="106"/>
      <c r="D146" s="3" t="s">
        <v>109</v>
      </c>
      <c r="E146" s="4" t="s">
        <v>110</v>
      </c>
      <c r="F146" s="46">
        <v>150</v>
      </c>
      <c r="G146" s="5">
        <v>150</v>
      </c>
      <c r="H146" s="6">
        <f t="shared" si="4"/>
        <v>1</v>
      </c>
    </row>
    <row r="147" spans="1:8" s="49" customFormat="1" ht="23.25" customHeight="1" x14ac:dyDescent="0.2">
      <c r="A147" s="50"/>
      <c r="B147" s="51"/>
      <c r="C147" s="59"/>
      <c r="D147" s="60" t="s">
        <v>50</v>
      </c>
      <c r="E147" s="4" t="s">
        <v>51</v>
      </c>
      <c r="F147" s="46">
        <v>4000</v>
      </c>
      <c r="G147" s="5">
        <v>4000</v>
      </c>
      <c r="H147" s="6">
        <f t="shared" si="4"/>
        <v>1</v>
      </c>
    </row>
    <row r="148" spans="1:8" ht="17.100000000000001" customHeight="1" x14ac:dyDescent="0.2">
      <c r="A148" s="2"/>
      <c r="B148" s="106"/>
      <c r="C148" s="106"/>
      <c r="D148" s="3" t="s">
        <v>80</v>
      </c>
      <c r="E148" s="4" t="s">
        <v>81</v>
      </c>
      <c r="F148" s="46">
        <v>159400</v>
      </c>
      <c r="G148" s="5">
        <v>9365.07</v>
      </c>
      <c r="H148" s="6">
        <f t="shared" si="4"/>
        <v>5.8752007528230864E-2</v>
      </c>
    </row>
    <row r="149" spans="1:8" ht="17.100000000000001" customHeight="1" x14ac:dyDescent="0.2">
      <c r="A149" s="1"/>
      <c r="B149" s="108" t="s">
        <v>132</v>
      </c>
      <c r="C149" s="108"/>
      <c r="D149" s="13"/>
      <c r="E149" s="14" t="s">
        <v>133</v>
      </c>
      <c r="F149" s="45">
        <f>F150+F151+F152</f>
        <v>4300</v>
      </c>
      <c r="G149" s="15">
        <f>G150+G151+G152</f>
        <v>3158.62</v>
      </c>
      <c r="H149" s="16">
        <f t="shared" si="4"/>
        <v>0.73456279069767438</v>
      </c>
    </row>
    <row r="150" spans="1:8" ht="17.100000000000001" customHeight="1" x14ac:dyDescent="0.2">
      <c r="A150" s="2"/>
      <c r="B150" s="106"/>
      <c r="C150" s="106"/>
      <c r="D150" s="3" t="s">
        <v>28</v>
      </c>
      <c r="E150" s="4" t="s">
        <v>29</v>
      </c>
      <c r="F150" s="46">
        <v>500</v>
      </c>
      <c r="G150" s="5">
        <v>0</v>
      </c>
      <c r="H150" s="6">
        <f t="shared" ref="H150:H183" si="5">G150/F150</f>
        <v>0</v>
      </c>
    </row>
    <row r="151" spans="1:8" ht="17.100000000000001" customHeight="1" x14ac:dyDescent="0.2">
      <c r="A151" s="2"/>
      <c r="B151" s="106"/>
      <c r="C151" s="106"/>
      <c r="D151" s="3" t="s">
        <v>30</v>
      </c>
      <c r="E151" s="4" t="s">
        <v>31</v>
      </c>
      <c r="F151" s="46">
        <v>3300</v>
      </c>
      <c r="G151" s="5">
        <v>2758.62</v>
      </c>
      <c r="H151" s="6">
        <f t="shared" si="5"/>
        <v>0.83594545454545455</v>
      </c>
    </row>
    <row r="152" spans="1:8" ht="17.100000000000001" customHeight="1" x14ac:dyDescent="0.2">
      <c r="A152" s="2"/>
      <c r="B152" s="106"/>
      <c r="C152" s="106"/>
      <c r="D152" s="3" t="s">
        <v>9</v>
      </c>
      <c r="E152" s="4" t="s">
        <v>10</v>
      </c>
      <c r="F152" s="46">
        <v>500</v>
      </c>
      <c r="G152" s="5">
        <v>400</v>
      </c>
      <c r="H152" s="6">
        <f t="shared" si="5"/>
        <v>0.8</v>
      </c>
    </row>
    <row r="153" spans="1:8" ht="17.100000000000001" customHeight="1" x14ac:dyDescent="0.2">
      <c r="A153" s="1"/>
      <c r="B153" s="108" t="s">
        <v>134</v>
      </c>
      <c r="C153" s="116"/>
      <c r="D153" s="13"/>
      <c r="E153" s="14" t="s">
        <v>135</v>
      </c>
      <c r="F153" s="45">
        <f>SUM(F154:F165)</f>
        <v>63084</v>
      </c>
      <c r="G153" s="15">
        <f>SUM(G154:G165)</f>
        <v>62014.76</v>
      </c>
      <c r="H153" s="16">
        <f t="shared" si="5"/>
        <v>0.98305053579354518</v>
      </c>
    </row>
    <row r="154" spans="1:8" s="68" customFormat="1" ht="17.100000000000001" customHeight="1" x14ac:dyDescent="0.2">
      <c r="A154" s="67"/>
      <c r="B154" s="69"/>
      <c r="C154" s="70"/>
      <c r="D154" s="71">
        <v>3020</v>
      </c>
      <c r="E154" s="54" t="s">
        <v>39</v>
      </c>
      <c r="F154" s="58">
        <v>1250</v>
      </c>
      <c r="G154" s="55">
        <v>1229.75</v>
      </c>
      <c r="H154" s="56">
        <f t="shared" si="5"/>
        <v>0.98380000000000001</v>
      </c>
    </row>
    <row r="155" spans="1:8" ht="17.100000000000001" customHeight="1" x14ac:dyDescent="0.2">
      <c r="A155" s="2"/>
      <c r="B155" s="106"/>
      <c r="C155" s="106"/>
      <c r="D155" s="3" t="s">
        <v>22</v>
      </c>
      <c r="E155" s="4" t="s">
        <v>23</v>
      </c>
      <c r="F155" s="46">
        <v>39220</v>
      </c>
      <c r="G155" s="5">
        <v>38949.01</v>
      </c>
      <c r="H155" s="6">
        <f t="shared" si="5"/>
        <v>0.99309051504334533</v>
      </c>
    </row>
    <row r="156" spans="1:8" ht="17.100000000000001" customHeight="1" x14ac:dyDescent="0.2">
      <c r="A156" s="2"/>
      <c r="B156" s="106"/>
      <c r="C156" s="106"/>
      <c r="D156" s="3" t="s">
        <v>40</v>
      </c>
      <c r="E156" s="4" t="s">
        <v>41</v>
      </c>
      <c r="F156" s="46">
        <v>2792.11</v>
      </c>
      <c r="G156" s="5">
        <v>2792.11</v>
      </c>
      <c r="H156" s="6">
        <f t="shared" si="5"/>
        <v>1</v>
      </c>
    </row>
    <row r="157" spans="1:8" ht="17.100000000000001" customHeight="1" x14ac:dyDescent="0.2">
      <c r="A157" s="2"/>
      <c r="B157" s="106"/>
      <c r="C157" s="106"/>
      <c r="D157" s="3" t="s">
        <v>24</v>
      </c>
      <c r="E157" s="4" t="s">
        <v>25</v>
      </c>
      <c r="F157" s="46">
        <v>7500</v>
      </c>
      <c r="G157" s="5">
        <v>7467.04</v>
      </c>
      <c r="H157" s="6">
        <f t="shared" si="5"/>
        <v>0.99560533333333334</v>
      </c>
    </row>
    <row r="158" spans="1:8" ht="17.100000000000001" customHeight="1" x14ac:dyDescent="0.2">
      <c r="A158" s="2"/>
      <c r="B158" s="106"/>
      <c r="C158" s="106"/>
      <c r="D158" s="3" t="s">
        <v>26</v>
      </c>
      <c r="E158" s="4" t="s">
        <v>27</v>
      </c>
      <c r="F158" s="46">
        <v>1070</v>
      </c>
      <c r="G158" s="5">
        <v>1069.8599999999999</v>
      </c>
      <c r="H158" s="6">
        <f t="shared" si="5"/>
        <v>0.99986915887850458</v>
      </c>
    </row>
    <row r="159" spans="1:8" ht="17.100000000000001" customHeight="1" x14ac:dyDescent="0.2">
      <c r="A159" s="2"/>
      <c r="B159" s="106"/>
      <c r="C159" s="106"/>
      <c r="D159" s="3" t="s">
        <v>30</v>
      </c>
      <c r="E159" s="4" t="s">
        <v>31</v>
      </c>
      <c r="F159" s="46">
        <v>6157.89</v>
      </c>
      <c r="G159" s="5">
        <v>6018.84</v>
      </c>
      <c r="H159" s="6">
        <f t="shared" si="5"/>
        <v>0.97741921339939486</v>
      </c>
    </row>
    <row r="160" spans="1:8" ht="17.100000000000001" customHeight="1" x14ac:dyDescent="0.2">
      <c r="A160" s="2"/>
      <c r="B160" s="106"/>
      <c r="C160" s="106"/>
      <c r="D160" s="3" t="s">
        <v>100</v>
      </c>
      <c r="E160" s="4" t="s">
        <v>101</v>
      </c>
      <c r="F160" s="46">
        <v>200</v>
      </c>
      <c r="G160" s="5">
        <v>0</v>
      </c>
      <c r="H160" s="6">
        <f t="shared" si="5"/>
        <v>0</v>
      </c>
    </row>
    <row r="161" spans="1:8" ht="17.100000000000001" customHeight="1" x14ac:dyDescent="0.2">
      <c r="A161" s="2"/>
      <c r="B161" s="106"/>
      <c r="C161" s="106"/>
      <c r="D161" s="3" t="s">
        <v>9</v>
      </c>
      <c r="E161" s="4" t="s">
        <v>10</v>
      </c>
      <c r="F161" s="46">
        <v>1468</v>
      </c>
      <c r="G161" s="5">
        <v>1159.76</v>
      </c>
      <c r="H161" s="6">
        <f t="shared" si="5"/>
        <v>0.79002724795640322</v>
      </c>
    </row>
    <row r="162" spans="1:8" ht="22.5" customHeight="1" x14ac:dyDescent="0.2">
      <c r="A162" s="2"/>
      <c r="B162" s="106"/>
      <c r="C162" s="106"/>
      <c r="D162" s="3" t="s">
        <v>44</v>
      </c>
      <c r="E162" s="4" t="s">
        <v>45</v>
      </c>
      <c r="F162" s="46">
        <v>1000</v>
      </c>
      <c r="G162" s="5">
        <v>902.46</v>
      </c>
      <c r="H162" s="6">
        <f t="shared" si="5"/>
        <v>0.90246000000000004</v>
      </c>
    </row>
    <row r="163" spans="1:8" ht="17.100000000000001" customHeight="1" x14ac:dyDescent="0.2">
      <c r="A163" s="2"/>
      <c r="B163" s="106"/>
      <c r="C163" s="106"/>
      <c r="D163" s="3" t="s">
        <v>32</v>
      </c>
      <c r="E163" s="4" t="s">
        <v>33</v>
      </c>
      <c r="F163" s="46">
        <v>1032</v>
      </c>
      <c r="G163" s="5">
        <v>1032</v>
      </c>
      <c r="H163" s="6">
        <f t="shared" si="5"/>
        <v>1</v>
      </c>
    </row>
    <row r="164" spans="1:8" ht="22.5" customHeight="1" x14ac:dyDescent="0.2">
      <c r="A164" s="2"/>
      <c r="B164" s="106"/>
      <c r="C164" s="106"/>
      <c r="D164" s="3" t="s">
        <v>46</v>
      </c>
      <c r="E164" s="4" t="s">
        <v>47</v>
      </c>
      <c r="F164" s="46">
        <v>1094</v>
      </c>
      <c r="G164" s="5">
        <v>1093.93</v>
      </c>
      <c r="H164" s="6">
        <f t="shared" si="5"/>
        <v>0.99993601462522863</v>
      </c>
    </row>
    <row r="165" spans="1:8" ht="24" customHeight="1" x14ac:dyDescent="0.2">
      <c r="A165" s="2"/>
      <c r="B165" s="106"/>
      <c r="C165" s="106"/>
      <c r="D165" s="3" t="s">
        <v>109</v>
      </c>
      <c r="E165" s="4" t="s">
        <v>110</v>
      </c>
      <c r="F165" s="46">
        <v>300</v>
      </c>
      <c r="G165" s="5">
        <v>300</v>
      </c>
      <c r="H165" s="6">
        <f t="shared" si="5"/>
        <v>1</v>
      </c>
    </row>
    <row r="166" spans="1:8" ht="20.100000000000001" customHeight="1" x14ac:dyDescent="0.2">
      <c r="A166" s="1"/>
      <c r="B166" s="108" t="s">
        <v>136</v>
      </c>
      <c r="C166" s="108"/>
      <c r="D166" s="13"/>
      <c r="E166" s="14" t="s">
        <v>21</v>
      </c>
      <c r="F166" s="45">
        <f>F167</f>
        <v>30000</v>
      </c>
      <c r="G166" s="15">
        <f>G167</f>
        <v>30000</v>
      </c>
      <c r="H166" s="16">
        <f t="shared" si="5"/>
        <v>1</v>
      </c>
    </row>
    <row r="167" spans="1:8" ht="58.5" customHeight="1" x14ac:dyDescent="0.2">
      <c r="A167" s="2"/>
      <c r="B167" s="106"/>
      <c r="C167" s="106"/>
      <c r="D167" s="3" t="s">
        <v>137</v>
      </c>
      <c r="E167" s="4" t="s">
        <v>138</v>
      </c>
      <c r="F167" s="46">
        <v>30000</v>
      </c>
      <c r="G167" s="5">
        <v>30000</v>
      </c>
      <c r="H167" s="6">
        <f t="shared" si="5"/>
        <v>1</v>
      </c>
    </row>
    <row r="168" spans="1:8" ht="20.100000000000001" customHeight="1" x14ac:dyDescent="0.2">
      <c r="A168" s="9" t="s">
        <v>139</v>
      </c>
      <c r="B168" s="107"/>
      <c r="C168" s="107"/>
      <c r="D168" s="9"/>
      <c r="E168" s="10" t="s">
        <v>140</v>
      </c>
      <c r="F168" s="52">
        <f>F169</f>
        <v>136600</v>
      </c>
      <c r="G168" s="11">
        <f>G169</f>
        <v>91355.28</v>
      </c>
      <c r="H168" s="12">
        <f t="shared" si="5"/>
        <v>0.66877950219619331</v>
      </c>
    </row>
    <row r="169" spans="1:8" ht="23.25" customHeight="1" x14ac:dyDescent="0.2">
      <c r="A169" s="1"/>
      <c r="B169" s="108" t="s">
        <v>141</v>
      </c>
      <c r="C169" s="108"/>
      <c r="D169" s="13"/>
      <c r="E169" s="14" t="s">
        <v>142</v>
      </c>
      <c r="F169" s="45">
        <f>F170+F171+F172</f>
        <v>136600</v>
      </c>
      <c r="G169" s="15">
        <f>G170+G171+G172</f>
        <v>91355.28</v>
      </c>
      <c r="H169" s="16">
        <f t="shared" si="5"/>
        <v>0.66877950219619331</v>
      </c>
    </row>
    <row r="170" spans="1:8" ht="23.25" customHeight="1" x14ac:dyDescent="0.2">
      <c r="A170" s="2"/>
      <c r="B170" s="106"/>
      <c r="C170" s="106"/>
      <c r="D170" s="73" t="s">
        <v>143</v>
      </c>
      <c r="E170" s="4" t="s">
        <v>144</v>
      </c>
      <c r="F170" s="46">
        <v>18600</v>
      </c>
      <c r="G170" s="5">
        <v>16246.88</v>
      </c>
      <c r="H170" s="6">
        <f t="shared" si="5"/>
        <v>0.87348817204301066</v>
      </c>
    </row>
    <row r="171" spans="1:8" s="61" customFormat="1" ht="23.25" customHeight="1" x14ac:dyDescent="0.2">
      <c r="A171" s="62"/>
      <c r="B171" s="63"/>
      <c r="C171" s="59"/>
      <c r="D171" s="75" t="s">
        <v>286</v>
      </c>
      <c r="E171" s="72" t="s">
        <v>287</v>
      </c>
      <c r="F171" s="46">
        <v>15000</v>
      </c>
      <c r="G171" s="5">
        <v>0</v>
      </c>
      <c r="H171" s="6"/>
    </row>
    <row r="172" spans="1:8" ht="36" customHeight="1" x14ac:dyDescent="0.2">
      <c r="A172" s="2"/>
      <c r="B172" s="106"/>
      <c r="C172" s="106"/>
      <c r="D172" s="74" t="s">
        <v>145</v>
      </c>
      <c r="E172" s="4" t="s">
        <v>146</v>
      </c>
      <c r="F172" s="46">
        <v>103000</v>
      </c>
      <c r="G172" s="5">
        <v>75108.399999999994</v>
      </c>
      <c r="H172" s="6">
        <f t="shared" si="5"/>
        <v>0.72920776699029122</v>
      </c>
    </row>
    <row r="173" spans="1:8" ht="17.100000000000001" customHeight="1" x14ac:dyDescent="0.2">
      <c r="A173" s="9" t="s">
        <v>147</v>
      </c>
      <c r="B173" s="107"/>
      <c r="C173" s="107"/>
      <c r="D173" s="9"/>
      <c r="E173" s="10" t="s">
        <v>148</v>
      </c>
      <c r="F173" s="52">
        <f>F174</f>
        <v>93141.67</v>
      </c>
      <c r="G173" s="11">
        <f>G174</f>
        <v>0</v>
      </c>
      <c r="H173" s="12">
        <f t="shared" si="5"/>
        <v>0</v>
      </c>
    </row>
    <row r="174" spans="1:8" ht="17.100000000000001" customHeight="1" x14ac:dyDescent="0.2">
      <c r="A174" s="1"/>
      <c r="B174" s="108" t="s">
        <v>149</v>
      </c>
      <c r="C174" s="108"/>
      <c r="D174" s="13"/>
      <c r="E174" s="14" t="s">
        <v>150</v>
      </c>
      <c r="F174" s="45">
        <f>F175</f>
        <v>93141.67</v>
      </c>
      <c r="G174" s="15">
        <f>G175</f>
        <v>0</v>
      </c>
      <c r="H174" s="16">
        <f t="shared" si="5"/>
        <v>0</v>
      </c>
    </row>
    <row r="175" spans="1:8" ht="17.100000000000001" customHeight="1" x14ac:dyDescent="0.2">
      <c r="A175" s="2"/>
      <c r="B175" s="106"/>
      <c r="C175" s="106"/>
      <c r="D175" s="3" t="s">
        <v>151</v>
      </c>
      <c r="E175" s="4" t="s">
        <v>152</v>
      </c>
      <c r="F175" s="46">
        <v>93141.67</v>
      </c>
      <c r="G175" s="5">
        <v>0</v>
      </c>
      <c r="H175" s="6">
        <f t="shared" si="5"/>
        <v>0</v>
      </c>
    </row>
    <row r="176" spans="1:8" ht="17.100000000000001" customHeight="1" x14ac:dyDescent="0.2">
      <c r="A176" s="9" t="s">
        <v>153</v>
      </c>
      <c r="B176" s="107"/>
      <c r="C176" s="107"/>
      <c r="D176" s="9"/>
      <c r="E176" s="10" t="s">
        <v>154</v>
      </c>
      <c r="F176" s="52">
        <f>F177+F194+F216+F221+F239+F244+F247+F259+F268</f>
        <v>6563829.2400000012</v>
      </c>
      <c r="G176" s="52">
        <f>G177+G194+G216+G221+G239+G244+G247+G259+G268</f>
        <v>6216105.3499999987</v>
      </c>
      <c r="H176" s="12">
        <f t="shared" si="5"/>
        <v>0.94702423276325176</v>
      </c>
    </row>
    <row r="177" spans="1:9" ht="17.100000000000001" customHeight="1" x14ac:dyDescent="0.2">
      <c r="A177" s="1"/>
      <c r="B177" s="108" t="s">
        <v>155</v>
      </c>
      <c r="C177" s="108"/>
      <c r="D177" s="13"/>
      <c r="E177" s="14" t="s">
        <v>156</v>
      </c>
      <c r="F177" s="45">
        <f>SUM(F178:F193)</f>
        <v>3393713.0200000005</v>
      </c>
      <c r="G177" s="15">
        <f>SUM(G178:G193)</f>
        <v>3293540.67</v>
      </c>
      <c r="H177" s="16">
        <f t="shared" si="5"/>
        <v>0.97048296381878496</v>
      </c>
    </row>
    <row r="178" spans="1:9" ht="17.100000000000001" customHeight="1" x14ac:dyDescent="0.2">
      <c r="A178" s="2"/>
      <c r="B178" s="106"/>
      <c r="C178" s="106"/>
      <c r="D178" s="3" t="s">
        <v>38</v>
      </c>
      <c r="E178" s="4" t="s">
        <v>39</v>
      </c>
      <c r="F178" s="46">
        <v>133659.24</v>
      </c>
      <c r="G178" s="5">
        <v>124726.59</v>
      </c>
      <c r="H178" s="6">
        <f t="shared" si="5"/>
        <v>0.93316848128120444</v>
      </c>
    </row>
    <row r="179" spans="1:9" ht="17.100000000000001" customHeight="1" x14ac:dyDescent="0.2">
      <c r="A179" s="2"/>
      <c r="B179" s="106"/>
      <c r="C179" s="106"/>
      <c r="D179" s="3" t="s">
        <v>22</v>
      </c>
      <c r="E179" s="4" t="s">
        <v>23</v>
      </c>
      <c r="F179" s="46">
        <v>2074632.8</v>
      </c>
      <c r="G179" s="5">
        <v>2059952.69</v>
      </c>
      <c r="H179" s="6">
        <f t="shared" si="5"/>
        <v>0.99292399599582148</v>
      </c>
    </row>
    <row r="180" spans="1:9" ht="17.100000000000001" customHeight="1" x14ac:dyDescent="0.2">
      <c r="A180" s="2"/>
      <c r="B180" s="106"/>
      <c r="C180" s="106"/>
      <c r="D180" s="3" t="s">
        <v>40</v>
      </c>
      <c r="E180" s="4" t="s">
        <v>41</v>
      </c>
      <c r="F180" s="46">
        <v>163455</v>
      </c>
      <c r="G180" s="5">
        <v>163452.46</v>
      </c>
      <c r="H180" s="6">
        <f t="shared" si="5"/>
        <v>0.99998446055489276</v>
      </c>
    </row>
    <row r="181" spans="1:9" ht="17.100000000000001" customHeight="1" x14ac:dyDescent="0.2">
      <c r="A181" s="2"/>
      <c r="B181" s="106"/>
      <c r="C181" s="106"/>
      <c r="D181" s="3" t="s">
        <v>24</v>
      </c>
      <c r="E181" s="4" t="s">
        <v>25</v>
      </c>
      <c r="F181" s="46">
        <v>401913.24</v>
      </c>
      <c r="G181" s="5">
        <v>389034.94</v>
      </c>
      <c r="H181" s="6">
        <f t="shared" si="5"/>
        <v>0.96795751242233274</v>
      </c>
    </row>
    <row r="182" spans="1:9" ht="17.100000000000001" customHeight="1" x14ac:dyDescent="0.2">
      <c r="A182" s="2"/>
      <c r="B182" s="106"/>
      <c r="C182" s="106"/>
      <c r="D182" s="3" t="s">
        <v>26</v>
      </c>
      <c r="E182" s="4" t="s">
        <v>27</v>
      </c>
      <c r="F182" s="46">
        <v>52170.75</v>
      </c>
      <c r="G182" s="5">
        <v>46839.82</v>
      </c>
      <c r="H182" s="6">
        <f t="shared" si="5"/>
        <v>0.89781764686150767</v>
      </c>
    </row>
    <row r="183" spans="1:9" ht="17.100000000000001" customHeight="1" x14ac:dyDescent="0.2">
      <c r="A183" s="2"/>
      <c r="B183" s="106"/>
      <c r="C183" s="106"/>
      <c r="D183" s="3" t="s">
        <v>30</v>
      </c>
      <c r="E183" s="4" t="s">
        <v>31</v>
      </c>
      <c r="F183" s="46">
        <v>132974.1</v>
      </c>
      <c r="G183" s="5">
        <v>127804.58</v>
      </c>
      <c r="H183" s="6">
        <f t="shared" si="5"/>
        <v>0.96112385795429334</v>
      </c>
    </row>
    <row r="184" spans="1:9" ht="17.100000000000001" customHeight="1" x14ac:dyDescent="0.2">
      <c r="A184" s="2"/>
      <c r="B184" s="106"/>
      <c r="C184" s="106"/>
      <c r="D184" s="3" t="s">
        <v>159</v>
      </c>
      <c r="E184" s="4" t="s">
        <v>160</v>
      </c>
      <c r="F184" s="46">
        <v>16500</v>
      </c>
      <c r="G184" s="5">
        <v>13256.65</v>
      </c>
      <c r="H184" s="6">
        <f t="shared" ref="H184:H193" si="6">G184/F184</f>
        <v>0.80343333333333333</v>
      </c>
    </row>
    <row r="185" spans="1:9" ht="17.100000000000001" customHeight="1" x14ac:dyDescent="0.2">
      <c r="A185" s="2"/>
      <c r="B185" s="106"/>
      <c r="C185" s="106"/>
      <c r="D185" s="3" t="s">
        <v>42</v>
      </c>
      <c r="E185" s="4" t="s">
        <v>43</v>
      </c>
      <c r="F185" s="46">
        <v>169861.65</v>
      </c>
      <c r="G185" s="5">
        <v>143288.57999999999</v>
      </c>
      <c r="H185" s="6">
        <f t="shared" si="6"/>
        <v>0.84356050939102489</v>
      </c>
    </row>
    <row r="186" spans="1:9" ht="17.100000000000001" customHeight="1" x14ac:dyDescent="0.2">
      <c r="A186" s="2"/>
      <c r="B186" s="106"/>
      <c r="C186" s="106"/>
      <c r="D186" s="3" t="s">
        <v>64</v>
      </c>
      <c r="E186" s="4" t="s">
        <v>65</v>
      </c>
      <c r="F186" s="46">
        <v>20922.68</v>
      </c>
      <c r="G186" s="5">
        <v>14860.29</v>
      </c>
      <c r="H186" s="6">
        <f t="shared" si="6"/>
        <v>0.71024792235029166</v>
      </c>
    </row>
    <row r="187" spans="1:9" ht="17.100000000000001" customHeight="1" x14ac:dyDescent="0.2">
      <c r="A187" s="2"/>
      <c r="B187" s="106"/>
      <c r="C187" s="106"/>
      <c r="D187" s="3" t="s">
        <v>100</v>
      </c>
      <c r="E187" s="4" t="s">
        <v>101</v>
      </c>
      <c r="F187" s="46">
        <v>1500</v>
      </c>
      <c r="G187" s="5">
        <v>719</v>
      </c>
      <c r="H187" s="6">
        <f t="shared" si="6"/>
        <v>0.47933333333333333</v>
      </c>
    </row>
    <row r="188" spans="1:9" ht="17.100000000000001" customHeight="1" x14ac:dyDescent="0.2">
      <c r="A188" s="2"/>
      <c r="B188" s="106"/>
      <c r="C188" s="106"/>
      <c r="D188" s="3" t="s">
        <v>9</v>
      </c>
      <c r="E188" s="4" t="s">
        <v>10</v>
      </c>
      <c r="F188" s="46">
        <v>54542.3</v>
      </c>
      <c r="G188" s="5">
        <v>42904.04</v>
      </c>
      <c r="H188" s="6">
        <f t="shared" si="6"/>
        <v>0.78661955949785756</v>
      </c>
    </row>
    <row r="189" spans="1:9" ht="17.100000000000001" customHeight="1" x14ac:dyDescent="0.2">
      <c r="A189" s="2"/>
      <c r="B189" s="106"/>
      <c r="C189" s="106"/>
      <c r="D189" s="3" t="s">
        <v>44</v>
      </c>
      <c r="E189" s="4" t="s">
        <v>45</v>
      </c>
      <c r="F189" s="46">
        <v>10509</v>
      </c>
      <c r="G189" s="5">
        <v>9121.5300000000007</v>
      </c>
      <c r="H189" s="6">
        <f t="shared" si="6"/>
        <v>0.86797316585783624</v>
      </c>
    </row>
    <row r="190" spans="1:9" ht="16.5" customHeight="1" x14ac:dyDescent="0.2">
      <c r="A190" s="2"/>
      <c r="B190" s="106"/>
      <c r="C190" s="106"/>
      <c r="D190" s="3" t="s">
        <v>103</v>
      </c>
      <c r="E190" s="4" t="s">
        <v>104</v>
      </c>
      <c r="F190" s="46">
        <v>7900</v>
      </c>
      <c r="G190" s="5">
        <v>6922.24</v>
      </c>
      <c r="H190" s="6">
        <f t="shared" si="6"/>
        <v>0.876232911392405</v>
      </c>
    </row>
    <row r="191" spans="1:9" s="29" customFormat="1" ht="16.5" customHeight="1" x14ac:dyDescent="0.2">
      <c r="A191" s="2"/>
      <c r="B191" s="106"/>
      <c r="C191" s="106"/>
      <c r="D191" s="3" t="s">
        <v>32</v>
      </c>
      <c r="E191" s="4" t="s">
        <v>33</v>
      </c>
      <c r="F191" s="46">
        <v>8503.43</v>
      </c>
      <c r="G191" s="5">
        <v>8503.43</v>
      </c>
      <c r="H191" s="6">
        <f t="shared" si="6"/>
        <v>1</v>
      </c>
      <c r="I191"/>
    </row>
    <row r="192" spans="1:9" ht="17.100000000000001" customHeight="1" x14ac:dyDescent="0.2">
      <c r="A192" s="2"/>
      <c r="B192" s="106"/>
      <c r="C192" s="106"/>
      <c r="D192" s="3" t="s">
        <v>46</v>
      </c>
      <c r="E192" s="4" t="s">
        <v>47</v>
      </c>
      <c r="F192" s="46">
        <v>141668.82999999999</v>
      </c>
      <c r="G192" s="5">
        <v>141668.82999999999</v>
      </c>
      <c r="H192" s="6">
        <f t="shared" si="6"/>
        <v>1</v>
      </c>
    </row>
    <row r="193" spans="1:8" ht="21.75" customHeight="1" x14ac:dyDescent="0.2">
      <c r="A193" s="2"/>
      <c r="B193" s="106"/>
      <c r="C193" s="106"/>
      <c r="D193" s="3" t="s">
        <v>109</v>
      </c>
      <c r="E193" s="4" t="s">
        <v>110</v>
      </c>
      <c r="F193" s="46">
        <v>3000</v>
      </c>
      <c r="G193" s="5">
        <v>485</v>
      </c>
      <c r="H193" s="6">
        <f t="shared" si="6"/>
        <v>0.16166666666666665</v>
      </c>
    </row>
    <row r="194" spans="1:8" ht="17.100000000000001" customHeight="1" x14ac:dyDescent="0.2">
      <c r="A194" s="1"/>
      <c r="B194" s="108" t="s">
        <v>161</v>
      </c>
      <c r="C194" s="108"/>
      <c r="D194" s="13"/>
      <c r="E194" s="14" t="s">
        <v>162</v>
      </c>
      <c r="F194" s="45">
        <f>SUM(F195:F215)</f>
        <v>352457.4</v>
      </c>
      <c r="G194" s="15">
        <f>SUM(G195:G215)</f>
        <v>170135.56</v>
      </c>
      <c r="H194" s="16">
        <f t="shared" ref="H194:H238" si="7">G194/F194</f>
        <v>0.48271240722992337</v>
      </c>
    </row>
    <row r="195" spans="1:8" ht="17.100000000000001" customHeight="1" x14ac:dyDescent="0.2">
      <c r="A195" s="2"/>
      <c r="B195" s="106"/>
      <c r="C195" s="106"/>
      <c r="D195" s="3" t="s">
        <v>38</v>
      </c>
      <c r="E195" s="4" t="s">
        <v>39</v>
      </c>
      <c r="F195" s="46">
        <v>10064</v>
      </c>
      <c r="G195" s="5">
        <v>8447.2000000000007</v>
      </c>
      <c r="H195" s="6">
        <f t="shared" si="7"/>
        <v>0.83934817170111298</v>
      </c>
    </row>
    <row r="196" spans="1:8" ht="17.100000000000001" customHeight="1" x14ac:dyDescent="0.2">
      <c r="A196" s="2"/>
      <c r="B196" s="106"/>
      <c r="C196" s="106"/>
      <c r="D196" s="3" t="s">
        <v>22</v>
      </c>
      <c r="E196" s="4" t="s">
        <v>23</v>
      </c>
      <c r="F196" s="46">
        <v>110346</v>
      </c>
      <c r="G196" s="5">
        <v>106174.33</v>
      </c>
      <c r="H196" s="6">
        <f t="shared" si="7"/>
        <v>0.96219464230692553</v>
      </c>
    </row>
    <row r="197" spans="1:8" s="61" customFormat="1" ht="17.100000000000001" customHeight="1" x14ac:dyDescent="0.2">
      <c r="A197" s="62"/>
      <c r="B197" s="63"/>
      <c r="C197" s="59"/>
      <c r="D197" s="60" t="s">
        <v>288</v>
      </c>
      <c r="E197" s="4" t="s">
        <v>289</v>
      </c>
      <c r="F197" s="46">
        <v>17398.580000000002</v>
      </c>
      <c r="G197" s="5">
        <v>0</v>
      </c>
      <c r="H197" s="6">
        <f t="shared" si="7"/>
        <v>0</v>
      </c>
    </row>
    <row r="198" spans="1:8" ht="17.100000000000001" customHeight="1" x14ac:dyDescent="0.2">
      <c r="A198" s="2"/>
      <c r="B198" s="106"/>
      <c r="C198" s="106"/>
      <c r="D198" s="3" t="s">
        <v>40</v>
      </c>
      <c r="E198" s="4" t="s">
        <v>41</v>
      </c>
      <c r="F198" s="46">
        <v>6780</v>
      </c>
      <c r="G198" s="5">
        <v>6779.12</v>
      </c>
      <c r="H198" s="6">
        <f t="shared" si="7"/>
        <v>0.99987020648967551</v>
      </c>
    </row>
    <row r="199" spans="1:8" ht="17.100000000000001" customHeight="1" x14ac:dyDescent="0.2">
      <c r="A199" s="2"/>
      <c r="B199" s="106"/>
      <c r="C199" s="106"/>
      <c r="D199" s="3" t="s">
        <v>24</v>
      </c>
      <c r="E199" s="4" t="s">
        <v>25</v>
      </c>
      <c r="F199" s="46">
        <v>24572</v>
      </c>
      <c r="G199" s="5">
        <v>19682.54</v>
      </c>
      <c r="H199" s="6">
        <f t="shared" si="7"/>
        <v>0.8010149763958978</v>
      </c>
    </row>
    <row r="200" spans="1:8" s="61" customFormat="1" ht="17.100000000000001" customHeight="1" x14ac:dyDescent="0.2">
      <c r="A200" s="62"/>
      <c r="B200" s="63"/>
      <c r="C200" s="59"/>
      <c r="D200" s="60" t="s">
        <v>290</v>
      </c>
      <c r="E200" s="4" t="s">
        <v>291</v>
      </c>
      <c r="F200" s="46">
        <v>2975.16</v>
      </c>
      <c r="G200" s="5">
        <v>0</v>
      </c>
      <c r="H200" s="6">
        <f t="shared" si="7"/>
        <v>0</v>
      </c>
    </row>
    <row r="201" spans="1:8" ht="17.100000000000001" customHeight="1" x14ac:dyDescent="0.2">
      <c r="A201" s="2"/>
      <c r="B201" s="106"/>
      <c r="C201" s="106"/>
      <c r="D201" s="3" t="s">
        <v>26</v>
      </c>
      <c r="E201" s="4" t="s">
        <v>27</v>
      </c>
      <c r="F201" s="46">
        <v>3701</v>
      </c>
      <c r="G201" s="5">
        <v>2812.79</v>
      </c>
      <c r="H201" s="6">
        <f t="shared" si="7"/>
        <v>0.7600081059173196</v>
      </c>
    </row>
    <row r="202" spans="1:8" s="61" customFormat="1" ht="17.100000000000001" customHeight="1" x14ac:dyDescent="0.2">
      <c r="A202" s="62"/>
      <c r="B202" s="89"/>
      <c r="C202" s="90"/>
      <c r="D202" s="3" t="s">
        <v>292</v>
      </c>
      <c r="E202" s="4" t="s">
        <v>27</v>
      </c>
      <c r="F202" s="46">
        <v>426.26</v>
      </c>
      <c r="G202" s="5">
        <v>0</v>
      </c>
      <c r="H202" s="6">
        <f t="shared" si="7"/>
        <v>0</v>
      </c>
    </row>
    <row r="203" spans="1:8" s="61" customFormat="1" ht="17.100000000000001" customHeight="1" x14ac:dyDescent="0.2">
      <c r="A203" s="62"/>
      <c r="B203" s="89"/>
      <c r="C203" s="90"/>
      <c r="D203" s="3" t="s">
        <v>293</v>
      </c>
      <c r="E203" s="4" t="s">
        <v>294</v>
      </c>
      <c r="F203" s="46">
        <v>56212.5</v>
      </c>
      <c r="G203" s="5">
        <v>0</v>
      </c>
      <c r="H203" s="6">
        <f t="shared" si="7"/>
        <v>0</v>
      </c>
    </row>
    <row r="204" spans="1:8" ht="17.100000000000001" customHeight="1" x14ac:dyDescent="0.2">
      <c r="A204" s="2"/>
      <c r="B204" s="100"/>
      <c r="C204" s="101"/>
      <c r="D204" s="3" t="s">
        <v>30</v>
      </c>
      <c r="E204" s="4" t="s">
        <v>31</v>
      </c>
      <c r="F204" s="46">
        <v>6900</v>
      </c>
      <c r="G204" s="5">
        <v>6770.38</v>
      </c>
      <c r="H204" s="6">
        <f t="shared" si="7"/>
        <v>0.98121449275362316</v>
      </c>
    </row>
    <row r="205" spans="1:8" s="61" customFormat="1" ht="17.100000000000001" customHeight="1" x14ac:dyDescent="0.2">
      <c r="A205" s="62"/>
      <c r="B205" s="89"/>
      <c r="C205" s="90"/>
      <c r="D205" s="3" t="s">
        <v>295</v>
      </c>
      <c r="E205" s="4" t="s">
        <v>31</v>
      </c>
      <c r="F205" s="46">
        <v>31250</v>
      </c>
      <c r="G205" s="5">
        <v>0</v>
      </c>
      <c r="H205" s="6">
        <f t="shared" si="7"/>
        <v>0</v>
      </c>
    </row>
    <row r="206" spans="1:8" s="61" customFormat="1" ht="17.100000000000001" customHeight="1" x14ac:dyDescent="0.2">
      <c r="A206" s="62"/>
      <c r="B206" s="89"/>
      <c r="C206" s="90"/>
      <c r="D206" s="3" t="s">
        <v>296</v>
      </c>
      <c r="E206" s="4" t="s">
        <v>158</v>
      </c>
      <c r="F206" s="46">
        <v>5000</v>
      </c>
      <c r="G206" s="5">
        <v>0</v>
      </c>
      <c r="H206" s="6">
        <f t="shared" si="7"/>
        <v>0</v>
      </c>
    </row>
    <row r="207" spans="1:8" ht="17.100000000000001" customHeight="1" x14ac:dyDescent="0.2">
      <c r="A207" s="2"/>
      <c r="B207" s="106"/>
      <c r="C207" s="106"/>
      <c r="D207" s="3" t="s">
        <v>159</v>
      </c>
      <c r="E207" s="4" t="s">
        <v>160</v>
      </c>
      <c r="F207" s="47">
        <v>3400</v>
      </c>
      <c r="G207" s="5">
        <v>2859.3</v>
      </c>
      <c r="H207" s="6">
        <f t="shared" si="7"/>
        <v>0.84097058823529414</v>
      </c>
    </row>
    <row r="208" spans="1:8" ht="17.100000000000001" customHeight="1" x14ac:dyDescent="0.2">
      <c r="A208" s="2"/>
      <c r="B208" s="106"/>
      <c r="C208" s="106"/>
      <c r="D208" s="3" t="s">
        <v>42</v>
      </c>
      <c r="E208" s="4" t="s">
        <v>43</v>
      </c>
      <c r="F208" s="46">
        <v>11671.9</v>
      </c>
      <c r="G208" s="5">
        <v>10390.299999999999</v>
      </c>
      <c r="H208" s="6">
        <f t="shared" si="7"/>
        <v>0.89019782554682614</v>
      </c>
    </row>
    <row r="209" spans="1:8" ht="17.100000000000001" customHeight="1" x14ac:dyDescent="0.2">
      <c r="A209" s="2"/>
      <c r="B209" s="106"/>
      <c r="C209" s="106"/>
      <c r="D209" s="3" t="s">
        <v>64</v>
      </c>
      <c r="E209" s="4" t="s">
        <v>65</v>
      </c>
      <c r="F209" s="46">
        <v>200</v>
      </c>
      <c r="G209" s="5">
        <v>0</v>
      </c>
      <c r="H209" s="6">
        <f t="shared" si="7"/>
        <v>0</v>
      </c>
    </row>
    <row r="210" spans="1:8" ht="17.100000000000001" customHeight="1" x14ac:dyDescent="0.2">
      <c r="A210" s="2"/>
      <c r="B210" s="106"/>
      <c r="C210" s="106"/>
      <c r="D210" s="3" t="s">
        <v>100</v>
      </c>
      <c r="E210" s="4" t="s">
        <v>101</v>
      </c>
      <c r="F210" s="46">
        <v>200</v>
      </c>
      <c r="G210" s="5">
        <v>0</v>
      </c>
      <c r="H210" s="6">
        <f t="shared" si="7"/>
        <v>0</v>
      </c>
    </row>
    <row r="211" spans="1:8" ht="17.100000000000001" customHeight="1" x14ac:dyDescent="0.2">
      <c r="A211" s="2"/>
      <c r="B211" s="106"/>
      <c r="C211" s="106"/>
      <c r="D211" s="3" t="s">
        <v>9</v>
      </c>
      <c r="E211" s="4" t="s">
        <v>10</v>
      </c>
      <c r="F211" s="46">
        <v>800</v>
      </c>
      <c r="G211" s="5">
        <v>459.6</v>
      </c>
      <c r="H211" s="6">
        <f t="shared" si="7"/>
        <v>0.57450000000000001</v>
      </c>
    </row>
    <row r="212" spans="1:8" s="61" customFormat="1" ht="17.100000000000001" customHeight="1" x14ac:dyDescent="0.2">
      <c r="A212" s="62"/>
      <c r="B212" s="63"/>
      <c r="C212" s="59"/>
      <c r="D212" s="60" t="s">
        <v>297</v>
      </c>
      <c r="E212" s="4" t="s">
        <v>10</v>
      </c>
      <c r="F212" s="46">
        <v>31800</v>
      </c>
      <c r="G212" s="5">
        <v>0</v>
      </c>
      <c r="H212" s="6">
        <f t="shared" si="7"/>
        <v>0</v>
      </c>
    </row>
    <row r="213" spans="1:8" ht="16.5" customHeight="1" x14ac:dyDescent="0.2">
      <c r="A213" s="2"/>
      <c r="B213" s="106"/>
      <c r="C213" s="106"/>
      <c r="D213" s="3" t="s">
        <v>44</v>
      </c>
      <c r="E213" s="4" t="s">
        <v>45</v>
      </c>
      <c r="F213" s="46">
        <v>3000</v>
      </c>
      <c r="G213" s="5">
        <v>0</v>
      </c>
      <c r="H213" s="6">
        <f t="shared" si="7"/>
        <v>0</v>
      </c>
    </row>
    <row r="214" spans="1:8" ht="16.5" customHeight="1" x14ac:dyDescent="0.2">
      <c r="A214" s="2"/>
      <c r="B214" s="106"/>
      <c r="C214" s="106"/>
      <c r="D214" s="3" t="s">
        <v>46</v>
      </c>
      <c r="E214" s="4" t="s">
        <v>47</v>
      </c>
      <c r="F214" s="46">
        <v>5760</v>
      </c>
      <c r="G214" s="5">
        <v>5760</v>
      </c>
      <c r="H214" s="6">
        <f t="shared" si="7"/>
        <v>1</v>
      </c>
    </row>
    <row r="215" spans="1:8" s="61" customFormat="1" ht="16.5" customHeight="1" x14ac:dyDescent="0.2">
      <c r="A215" s="62"/>
      <c r="B215" s="63"/>
      <c r="C215" s="59"/>
      <c r="D215" s="60" t="s">
        <v>66</v>
      </c>
      <c r="E215" s="4" t="s">
        <v>51</v>
      </c>
      <c r="F215" s="46">
        <v>20000</v>
      </c>
      <c r="G215" s="5">
        <v>0</v>
      </c>
      <c r="H215" s="6">
        <f t="shared" si="7"/>
        <v>0</v>
      </c>
    </row>
    <row r="216" spans="1:8" ht="17.100000000000001" customHeight="1" x14ac:dyDescent="0.2">
      <c r="A216" s="1"/>
      <c r="B216" s="108" t="s">
        <v>163</v>
      </c>
      <c r="C216" s="115"/>
      <c r="D216" s="13"/>
      <c r="E216" s="14" t="s">
        <v>164</v>
      </c>
      <c r="F216" s="45">
        <f>F217+F218+F219+F220</f>
        <v>639602</v>
      </c>
      <c r="G216" s="15">
        <f>G217+G218+G219+G220</f>
        <v>636602.69999999995</v>
      </c>
      <c r="H216" s="16">
        <f t="shared" si="7"/>
        <v>0.99531067757761849</v>
      </c>
    </row>
    <row r="217" spans="1:8" ht="27" customHeight="1" x14ac:dyDescent="0.2">
      <c r="A217" s="2"/>
      <c r="B217" s="106"/>
      <c r="C217" s="106"/>
      <c r="D217" s="3" t="s">
        <v>165</v>
      </c>
      <c r="E217" s="4" t="s">
        <v>166</v>
      </c>
      <c r="F217" s="46">
        <v>585000</v>
      </c>
      <c r="G217" s="5">
        <v>583789.73</v>
      </c>
      <c r="H217" s="6">
        <f t="shared" si="7"/>
        <v>0.99793116239316237</v>
      </c>
    </row>
    <row r="218" spans="1:8" ht="45.75" customHeight="1" x14ac:dyDescent="0.2">
      <c r="A218" s="2"/>
      <c r="B218" s="106"/>
      <c r="C218" s="106"/>
      <c r="D218" s="3" t="s">
        <v>167</v>
      </c>
      <c r="E218" s="4" t="s">
        <v>168</v>
      </c>
      <c r="F218" s="46">
        <v>39000</v>
      </c>
      <c r="G218" s="5">
        <v>37210.97</v>
      </c>
      <c r="H218" s="6">
        <f t="shared" si="7"/>
        <v>0.95412743589743598</v>
      </c>
    </row>
    <row r="219" spans="1:8" ht="17.100000000000001" customHeight="1" x14ac:dyDescent="0.2">
      <c r="A219" s="2"/>
      <c r="B219" s="106"/>
      <c r="C219" s="106"/>
      <c r="D219" s="3" t="s">
        <v>46</v>
      </c>
      <c r="E219" s="4" t="s">
        <v>47</v>
      </c>
      <c r="F219" s="46">
        <v>5602</v>
      </c>
      <c r="G219" s="5">
        <v>5602</v>
      </c>
      <c r="H219" s="6">
        <f t="shared" si="7"/>
        <v>1</v>
      </c>
    </row>
    <row r="220" spans="1:8" s="61" customFormat="1" ht="17.100000000000001" customHeight="1" x14ac:dyDescent="0.2">
      <c r="A220" s="62"/>
      <c r="B220" s="63"/>
      <c r="C220" s="59"/>
      <c r="D220" s="60" t="s">
        <v>50</v>
      </c>
      <c r="E220" s="4" t="s">
        <v>51</v>
      </c>
      <c r="F220" s="46">
        <v>10000</v>
      </c>
      <c r="G220" s="5">
        <v>10000</v>
      </c>
      <c r="H220" s="6">
        <f t="shared" si="7"/>
        <v>1</v>
      </c>
    </row>
    <row r="221" spans="1:8" ht="17.100000000000001" customHeight="1" x14ac:dyDescent="0.2">
      <c r="A221" s="1"/>
      <c r="B221" s="108" t="s">
        <v>169</v>
      </c>
      <c r="C221" s="115"/>
      <c r="D221" s="13"/>
      <c r="E221" s="14" t="s">
        <v>170</v>
      </c>
      <c r="F221" s="45">
        <f>SUM(F222:F238)</f>
        <v>1180623.0400000005</v>
      </c>
      <c r="G221" s="15">
        <f>SUM(G222:G238)</f>
        <v>1147068.0199999998</v>
      </c>
      <c r="H221" s="16">
        <f t="shared" si="7"/>
        <v>0.97157854889906203</v>
      </c>
    </row>
    <row r="222" spans="1:8" ht="17.100000000000001" customHeight="1" x14ac:dyDescent="0.2">
      <c r="A222" s="2"/>
      <c r="B222" s="106"/>
      <c r="C222" s="106"/>
      <c r="D222" s="3" t="s">
        <v>38</v>
      </c>
      <c r="E222" s="4" t="s">
        <v>39</v>
      </c>
      <c r="F222" s="46">
        <v>48240</v>
      </c>
      <c r="G222" s="5">
        <v>44296.85</v>
      </c>
      <c r="H222" s="6">
        <f t="shared" si="7"/>
        <v>0.91825974295190715</v>
      </c>
    </row>
    <row r="223" spans="1:8" ht="17.100000000000001" customHeight="1" x14ac:dyDescent="0.2">
      <c r="A223" s="2"/>
      <c r="B223" s="106"/>
      <c r="C223" s="106"/>
      <c r="D223" s="3" t="s">
        <v>22</v>
      </c>
      <c r="E223" s="4" t="s">
        <v>23</v>
      </c>
      <c r="F223" s="46">
        <v>718177.41</v>
      </c>
      <c r="G223" s="5">
        <v>711667.33</v>
      </c>
      <c r="H223" s="6">
        <f t="shared" si="7"/>
        <v>0.99093527600652309</v>
      </c>
    </row>
    <row r="224" spans="1:8" ht="17.100000000000001" customHeight="1" x14ac:dyDescent="0.2">
      <c r="A224" s="2"/>
      <c r="B224" s="106"/>
      <c r="C224" s="106"/>
      <c r="D224" s="3" t="s">
        <v>40</v>
      </c>
      <c r="E224" s="4" t="s">
        <v>41</v>
      </c>
      <c r="F224" s="46">
        <v>54122</v>
      </c>
      <c r="G224" s="5">
        <v>54120.38</v>
      </c>
      <c r="H224" s="6">
        <f t="shared" si="7"/>
        <v>0.9999700676249953</v>
      </c>
    </row>
    <row r="225" spans="1:9" ht="17.100000000000001" customHeight="1" x14ac:dyDescent="0.2">
      <c r="A225" s="2"/>
      <c r="B225" s="106"/>
      <c r="C225" s="106"/>
      <c r="D225" s="3" t="s">
        <v>24</v>
      </c>
      <c r="E225" s="4" t="s">
        <v>25</v>
      </c>
      <c r="F225" s="46">
        <v>134200</v>
      </c>
      <c r="G225" s="5">
        <v>127133.46</v>
      </c>
      <c r="H225" s="6">
        <f t="shared" si="7"/>
        <v>0.94734321907600605</v>
      </c>
    </row>
    <row r="226" spans="1:9" ht="17.100000000000001" customHeight="1" x14ac:dyDescent="0.2">
      <c r="A226" s="2"/>
      <c r="B226" s="106"/>
      <c r="C226" s="106"/>
      <c r="D226" s="3" t="s">
        <v>26</v>
      </c>
      <c r="E226" s="4" t="s">
        <v>27</v>
      </c>
      <c r="F226" s="46">
        <v>18151</v>
      </c>
      <c r="G226" s="5">
        <v>15365.15</v>
      </c>
      <c r="H226" s="6">
        <f t="shared" si="7"/>
        <v>0.846518098176409</v>
      </c>
    </row>
    <row r="227" spans="1:9" ht="17.100000000000001" customHeight="1" x14ac:dyDescent="0.2">
      <c r="A227" s="2"/>
      <c r="B227" s="106"/>
      <c r="C227" s="106"/>
      <c r="D227" s="3" t="s">
        <v>28</v>
      </c>
      <c r="E227" s="4" t="s">
        <v>29</v>
      </c>
      <c r="F227" s="46">
        <v>9000</v>
      </c>
      <c r="G227" s="5">
        <v>8847.7000000000007</v>
      </c>
      <c r="H227" s="6">
        <f t="shared" si="7"/>
        <v>0.98307777777777783</v>
      </c>
    </row>
    <row r="228" spans="1:9" ht="17.100000000000001" customHeight="1" x14ac:dyDescent="0.2">
      <c r="A228" s="2"/>
      <c r="B228" s="106"/>
      <c r="C228" s="106"/>
      <c r="D228" s="3" t="s">
        <v>30</v>
      </c>
      <c r="E228" s="4" t="s">
        <v>31</v>
      </c>
      <c r="F228" s="46">
        <v>42195.65</v>
      </c>
      <c r="G228" s="5">
        <v>37245.230000000003</v>
      </c>
      <c r="H228" s="6">
        <f t="shared" si="7"/>
        <v>0.88267937571763921</v>
      </c>
    </row>
    <row r="229" spans="1:9" ht="17.100000000000001" customHeight="1" x14ac:dyDescent="0.2">
      <c r="A229" s="2"/>
      <c r="B229" s="106"/>
      <c r="C229" s="106"/>
      <c r="D229" s="3" t="s">
        <v>159</v>
      </c>
      <c r="E229" s="4" t="s">
        <v>160</v>
      </c>
      <c r="F229" s="46">
        <v>8080.82</v>
      </c>
      <c r="G229" s="5">
        <v>8080.82</v>
      </c>
      <c r="H229" s="6">
        <f t="shared" si="7"/>
        <v>1</v>
      </c>
    </row>
    <row r="230" spans="1:9" ht="17.100000000000001" customHeight="1" x14ac:dyDescent="0.2">
      <c r="A230" s="2"/>
      <c r="B230" s="106"/>
      <c r="C230" s="106"/>
      <c r="D230" s="3" t="s">
        <v>42</v>
      </c>
      <c r="E230" s="4" t="s">
        <v>43</v>
      </c>
      <c r="F230" s="46">
        <v>55315.49</v>
      </c>
      <c r="G230" s="5">
        <v>50839.79</v>
      </c>
      <c r="H230" s="6">
        <f t="shared" si="7"/>
        <v>0.91908776366258349</v>
      </c>
    </row>
    <row r="231" spans="1:9" ht="17.100000000000001" customHeight="1" x14ac:dyDescent="0.2">
      <c r="A231" s="2"/>
      <c r="B231" s="106"/>
      <c r="C231" s="106"/>
      <c r="D231" s="3" t="s">
        <v>64</v>
      </c>
      <c r="E231" s="4" t="s">
        <v>65</v>
      </c>
      <c r="F231" s="46">
        <v>13764.85</v>
      </c>
      <c r="G231" s="5">
        <v>13114.13</v>
      </c>
      <c r="H231" s="6">
        <f t="shared" si="7"/>
        <v>0.95272596504865648</v>
      </c>
    </row>
    <row r="232" spans="1:9" ht="17.100000000000001" customHeight="1" x14ac:dyDescent="0.2">
      <c r="A232" s="2"/>
      <c r="B232" s="106"/>
      <c r="C232" s="106"/>
      <c r="D232" s="3" t="s">
        <v>100</v>
      </c>
      <c r="E232" s="4" t="s">
        <v>101</v>
      </c>
      <c r="F232" s="46">
        <v>1281.3</v>
      </c>
      <c r="G232" s="5">
        <v>1281.3</v>
      </c>
      <c r="H232" s="6">
        <f t="shared" si="7"/>
        <v>1</v>
      </c>
    </row>
    <row r="233" spans="1:9" ht="17.100000000000001" customHeight="1" x14ac:dyDescent="0.2">
      <c r="A233" s="2"/>
      <c r="B233" s="106"/>
      <c r="C233" s="106"/>
      <c r="D233" s="3" t="s">
        <v>9</v>
      </c>
      <c r="E233" s="4" t="s">
        <v>10</v>
      </c>
      <c r="F233" s="46">
        <v>28583.59</v>
      </c>
      <c r="G233" s="5">
        <v>26863.75</v>
      </c>
      <c r="H233" s="6">
        <f t="shared" si="7"/>
        <v>0.93983121084510379</v>
      </c>
    </row>
    <row r="234" spans="1:9" ht="17.100000000000001" customHeight="1" x14ac:dyDescent="0.2">
      <c r="A234" s="2"/>
      <c r="B234" s="106"/>
      <c r="C234" s="106"/>
      <c r="D234" s="3" t="s">
        <v>44</v>
      </c>
      <c r="E234" s="4" t="s">
        <v>45</v>
      </c>
      <c r="F234" s="46">
        <v>2593.0300000000002</v>
      </c>
      <c r="G234" s="5">
        <v>2576.52</v>
      </c>
      <c r="H234" s="6">
        <f t="shared" si="7"/>
        <v>0.993632931358295</v>
      </c>
    </row>
    <row r="235" spans="1:9" ht="18" customHeight="1" x14ac:dyDescent="0.2">
      <c r="A235" s="2"/>
      <c r="B235" s="106"/>
      <c r="C235" s="106"/>
      <c r="D235" s="3" t="s">
        <v>103</v>
      </c>
      <c r="E235" s="4" t="s">
        <v>104</v>
      </c>
      <c r="F235" s="46">
        <v>3200</v>
      </c>
      <c r="G235" s="5">
        <v>2768.71</v>
      </c>
      <c r="H235" s="6">
        <f t="shared" si="7"/>
        <v>0.86522187500000003</v>
      </c>
    </row>
    <row r="236" spans="1:9" s="29" customFormat="1" ht="16.5" customHeight="1" x14ac:dyDescent="0.2">
      <c r="A236" s="2"/>
      <c r="B236" s="106"/>
      <c r="C236" s="106"/>
      <c r="D236" s="3" t="s">
        <v>32</v>
      </c>
      <c r="E236" s="4" t="s">
        <v>33</v>
      </c>
      <c r="F236" s="46">
        <v>3233.31</v>
      </c>
      <c r="G236" s="5">
        <v>3233.31</v>
      </c>
      <c r="H236" s="6">
        <f t="shared" si="7"/>
        <v>1</v>
      </c>
      <c r="I236"/>
    </row>
    <row r="237" spans="1:9" ht="17.100000000000001" customHeight="1" x14ac:dyDescent="0.2">
      <c r="A237" s="2"/>
      <c r="B237" s="106"/>
      <c r="C237" s="106"/>
      <c r="D237" s="3" t="s">
        <v>46</v>
      </c>
      <c r="E237" s="4" t="s">
        <v>47</v>
      </c>
      <c r="F237" s="46">
        <v>39484.589999999997</v>
      </c>
      <c r="G237" s="5">
        <v>39484.589999999997</v>
      </c>
      <c r="H237" s="6">
        <f t="shared" si="7"/>
        <v>1</v>
      </c>
    </row>
    <row r="238" spans="1:9" ht="22.5" customHeight="1" x14ac:dyDescent="0.2">
      <c r="A238" s="2"/>
      <c r="B238" s="106"/>
      <c r="C238" s="106"/>
      <c r="D238" s="3" t="s">
        <v>109</v>
      </c>
      <c r="E238" s="4" t="s">
        <v>110</v>
      </c>
      <c r="F238" s="46">
        <v>1000</v>
      </c>
      <c r="G238" s="5">
        <v>149</v>
      </c>
      <c r="H238" s="6">
        <f t="shared" si="7"/>
        <v>0.14899999999999999</v>
      </c>
    </row>
    <row r="239" spans="1:9" ht="17.100000000000001" customHeight="1" x14ac:dyDescent="0.2">
      <c r="A239" s="1"/>
      <c r="B239" s="108" t="s">
        <v>171</v>
      </c>
      <c r="C239" s="108"/>
      <c r="D239" s="13"/>
      <c r="E239" s="14" t="s">
        <v>172</v>
      </c>
      <c r="F239" s="45">
        <f>F240+F241+F242+F243</f>
        <v>216826</v>
      </c>
      <c r="G239" s="15">
        <f>G240+G241+G242+G243</f>
        <v>213803.69</v>
      </c>
      <c r="H239" s="16">
        <f t="shared" ref="H239:H302" si="8">G239/F239</f>
        <v>0.9860611273555755</v>
      </c>
    </row>
    <row r="240" spans="1:9" ht="17.100000000000001" customHeight="1" x14ac:dyDescent="0.2">
      <c r="A240" s="2"/>
      <c r="B240" s="106"/>
      <c r="C240" s="106"/>
      <c r="D240" s="3" t="s">
        <v>24</v>
      </c>
      <c r="E240" s="4" t="s">
        <v>25</v>
      </c>
      <c r="F240" s="46">
        <v>862</v>
      </c>
      <c r="G240" s="5">
        <v>494.52</v>
      </c>
      <c r="H240" s="6">
        <f t="shared" si="8"/>
        <v>0.57368909512761024</v>
      </c>
    </row>
    <row r="241" spans="1:8" ht="17.100000000000001" customHeight="1" x14ac:dyDescent="0.2">
      <c r="A241" s="2"/>
      <c r="B241" s="106"/>
      <c r="C241" s="106"/>
      <c r="D241" s="3" t="s">
        <v>26</v>
      </c>
      <c r="E241" s="4" t="s">
        <v>27</v>
      </c>
      <c r="F241" s="46">
        <v>124</v>
      </c>
      <c r="G241" s="5">
        <v>0</v>
      </c>
      <c r="H241" s="6">
        <f t="shared" si="8"/>
        <v>0</v>
      </c>
    </row>
    <row r="242" spans="1:8" ht="17.100000000000001" customHeight="1" x14ac:dyDescent="0.2">
      <c r="A242" s="2"/>
      <c r="B242" s="106"/>
      <c r="C242" s="106"/>
      <c r="D242" s="3" t="s">
        <v>28</v>
      </c>
      <c r="E242" s="4" t="s">
        <v>29</v>
      </c>
      <c r="F242" s="46">
        <v>5040</v>
      </c>
      <c r="G242" s="5">
        <v>2620.89</v>
      </c>
      <c r="H242" s="6">
        <f t="shared" si="8"/>
        <v>0.52001785714285709</v>
      </c>
    </row>
    <row r="243" spans="1:8" ht="17.100000000000001" customHeight="1" x14ac:dyDescent="0.2">
      <c r="A243" s="2"/>
      <c r="B243" s="106"/>
      <c r="C243" s="106"/>
      <c r="D243" s="3" t="s">
        <v>9</v>
      </c>
      <c r="E243" s="4" t="s">
        <v>10</v>
      </c>
      <c r="F243" s="46">
        <v>210800</v>
      </c>
      <c r="G243" s="5">
        <v>210688.28</v>
      </c>
      <c r="H243" s="6">
        <f t="shared" si="8"/>
        <v>0.99947001897533205</v>
      </c>
    </row>
    <row r="244" spans="1:8" ht="17.100000000000001" customHeight="1" x14ac:dyDescent="0.2">
      <c r="A244" s="1"/>
      <c r="B244" s="108" t="s">
        <v>173</v>
      </c>
      <c r="C244" s="108"/>
      <c r="D244" s="13"/>
      <c r="E244" s="14" t="s">
        <v>174</v>
      </c>
      <c r="F244" s="45">
        <f>F245+F246</f>
        <v>14387</v>
      </c>
      <c r="G244" s="15">
        <f>G245+G246</f>
        <v>13028.599999999999</v>
      </c>
      <c r="H244" s="16">
        <f t="shared" si="8"/>
        <v>0.90558142767776451</v>
      </c>
    </row>
    <row r="245" spans="1:8" ht="17.100000000000001" customHeight="1" x14ac:dyDescent="0.2">
      <c r="A245" s="2"/>
      <c r="B245" s="106"/>
      <c r="C245" s="106"/>
      <c r="D245" s="3" t="s">
        <v>9</v>
      </c>
      <c r="E245" s="4" t="s">
        <v>10</v>
      </c>
      <c r="F245" s="46">
        <v>10792.8</v>
      </c>
      <c r="G245" s="5">
        <v>10561.71</v>
      </c>
      <c r="H245" s="6">
        <f t="shared" si="8"/>
        <v>0.97858850344674231</v>
      </c>
    </row>
    <row r="246" spans="1:8" ht="17.100000000000001" customHeight="1" x14ac:dyDescent="0.2">
      <c r="A246" s="2"/>
      <c r="B246" s="106"/>
      <c r="C246" s="106"/>
      <c r="D246" s="3" t="s">
        <v>103</v>
      </c>
      <c r="E246" s="4" t="s">
        <v>104</v>
      </c>
      <c r="F246" s="46">
        <v>3594.2</v>
      </c>
      <c r="G246" s="5">
        <v>2466.89</v>
      </c>
      <c r="H246" s="6">
        <f t="shared" si="8"/>
        <v>0.68635301318791386</v>
      </c>
    </row>
    <row r="247" spans="1:8" ht="17.100000000000001" customHeight="1" x14ac:dyDescent="0.2">
      <c r="A247" s="1"/>
      <c r="B247" s="108" t="s">
        <v>175</v>
      </c>
      <c r="C247" s="108"/>
      <c r="D247" s="13"/>
      <c r="E247" s="14" t="s">
        <v>176</v>
      </c>
      <c r="F247" s="45">
        <f>SUM(F248:F258)</f>
        <v>299626.90000000002</v>
      </c>
      <c r="G247" s="15">
        <f>SUM(G248:G258)</f>
        <v>285380.46999999997</v>
      </c>
      <c r="H247" s="16">
        <f t="shared" si="8"/>
        <v>0.95245276709133908</v>
      </c>
    </row>
    <row r="248" spans="1:8" ht="17.100000000000001" customHeight="1" x14ac:dyDescent="0.2">
      <c r="A248" s="2"/>
      <c r="B248" s="106"/>
      <c r="C248" s="106"/>
      <c r="D248" s="3" t="s">
        <v>38</v>
      </c>
      <c r="E248" s="4" t="s">
        <v>39</v>
      </c>
      <c r="F248" s="46">
        <v>300</v>
      </c>
      <c r="G248" s="5">
        <v>178</v>
      </c>
      <c r="H248" s="6">
        <f t="shared" si="8"/>
        <v>0.59333333333333338</v>
      </c>
    </row>
    <row r="249" spans="1:8" ht="17.100000000000001" customHeight="1" x14ac:dyDescent="0.2">
      <c r="A249" s="2"/>
      <c r="B249" s="106"/>
      <c r="C249" s="106"/>
      <c r="D249" s="3" t="s">
        <v>22</v>
      </c>
      <c r="E249" s="4" t="s">
        <v>23</v>
      </c>
      <c r="F249" s="46">
        <v>112000</v>
      </c>
      <c r="G249" s="5">
        <v>110486.27</v>
      </c>
      <c r="H249" s="6">
        <f t="shared" si="8"/>
        <v>0.98648455357142861</v>
      </c>
    </row>
    <row r="250" spans="1:8" ht="17.100000000000001" customHeight="1" x14ac:dyDescent="0.2">
      <c r="A250" s="2"/>
      <c r="B250" s="106"/>
      <c r="C250" s="106"/>
      <c r="D250" s="3" t="s">
        <v>40</v>
      </c>
      <c r="E250" s="4" t="s">
        <v>41</v>
      </c>
      <c r="F250" s="46">
        <v>8605</v>
      </c>
      <c r="G250" s="5">
        <v>8603.5300000000007</v>
      </c>
      <c r="H250" s="6">
        <f t="shared" si="8"/>
        <v>0.99982916908773978</v>
      </c>
    </row>
    <row r="251" spans="1:8" ht="17.100000000000001" customHeight="1" x14ac:dyDescent="0.2">
      <c r="A251" s="2"/>
      <c r="B251" s="106"/>
      <c r="C251" s="106"/>
      <c r="D251" s="3" t="s">
        <v>24</v>
      </c>
      <c r="E251" s="4" t="s">
        <v>25</v>
      </c>
      <c r="F251" s="46">
        <v>20690.150000000001</v>
      </c>
      <c r="G251" s="5">
        <v>20229.02</v>
      </c>
      <c r="H251" s="6">
        <f t="shared" si="8"/>
        <v>0.97771258304072228</v>
      </c>
    </row>
    <row r="252" spans="1:8" ht="17.100000000000001" customHeight="1" x14ac:dyDescent="0.2">
      <c r="A252" s="2"/>
      <c r="B252" s="106"/>
      <c r="C252" s="106"/>
      <c r="D252" s="3" t="s">
        <v>26</v>
      </c>
      <c r="E252" s="4" t="s">
        <v>27</v>
      </c>
      <c r="F252" s="46">
        <v>2560</v>
      </c>
      <c r="G252" s="5">
        <v>2172.6799999999998</v>
      </c>
      <c r="H252" s="6">
        <f t="shared" si="8"/>
        <v>0.84870312499999989</v>
      </c>
    </row>
    <row r="253" spans="1:8" ht="17.100000000000001" customHeight="1" x14ac:dyDescent="0.2">
      <c r="A253" s="2"/>
      <c r="B253" s="106"/>
      <c r="C253" s="106"/>
      <c r="D253" s="3" t="s">
        <v>30</v>
      </c>
      <c r="E253" s="4" t="s">
        <v>31</v>
      </c>
      <c r="F253" s="46">
        <v>2000</v>
      </c>
      <c r="G253" s="5">
        <v>1731.72</v>
      </c>
      <c r="H253" s="6">
        <f t="shared" si="8"/>
        <v>0.86585999999999996</v>
      </c>
    </row>
    <row r="254" spans="1:8" ht="17.100000000000001" customHeight="1" x14ac:dyDescent="0.2">
      <c r="A254" s="2"/>
      <c r="B254" s="106"/>
      <c r="C254" s="106"/>
      <c r="D254" s="3" t="s">
        <v>157</v>
      </c>
      <c r="E254" s="4" t="s">
        <v>158</v>
      </c>
      <c r="F254" s="46">
        <v>143500</v>
      </c>
      <c r="G254" s="5">
        <v>133323.54</v>
      </c>
      <c r="H254" s="6">
        <f t="shared" si="8"/>
        <v>0.9290839024390245</v>
      </c>
    </row>
    <row r="255" spans="1:8" ht="17.100000000000001" customHeight="1" x14ac:dyDescent="0.2">
      <c r="A255" s="2"/>
      <c r="B255" s="106"/>
      <c r="C255" s="106"/>
      <c r="D255" s="3" t="s">
        <v>100</v>
      </c>
      <c r="E255" s="4" t="s">
        <v>101</v>
      </c>
      <c r="F255" s="47">
        <v>195.75</v>
      </c>
      <c r="G255" s="5">
        <v>95.75</v>
      </c>
      <c r="H255" s="6">
        <f t="shared" si="8"/>
        <v>0.48914431673052361</v>
      </c>
    </row>
    <row r="256" spans="1:8" ht="14.25" customHeight="1" x14ac:dyDescent="0.2">
      <c r="A256" s="2"/>
      <c r="B256" s="106"/>
      <c r="C256" s="106"/>
      <c r="D256" s="3" t="s">
        <v>9</v>
      </c>
      <c r="E256" s="4" t="s">
        <v>10</v>
      </c>
      <c r="F256" s="46">
        <v>5100</v>
      </c>
      <c r="G256" s="5">
        <v>4055.24</v>
      </c>
      <c r="H256" s="6">
        <f t="shared" si="8"/>
        <v>0.79514509803921563</v>
      </c>
    </row>
    <row r="257" spans="1:8" ht="17.100000000000001" customHeight="1" x14ac:dyDescent="0.2">
      <c r="A257" s="2"/>
      <c r="B257" s="106"/>
      <c r="C257" s="106"/>
      <c r="D257" s="3" t="s">
        <v>103</v>
      </c>
      <c r="E257" s="4" t="s">
        <v>104</v>
      </c>
      <c r="F257" s="46">
        <v>300</v>
      </c>
      <c r="G257" s="5">
        <v>128.72</v>
      </c>
      <c r="H257" s="6">
        <f t="shared" si="8"/>
        <v>0.42906666666666665</v>
      </c>
    </row>
    <row r="258" spans="1:8" ht="17.100000000000001" customHeight="1" x14ac:dyDescent="0.2">
      <c r="A258" s="2"/>
      <c r="B258" s="106"/>
      <c r="C258" s="106"/>
      <c r="D258" s="3" t="s">
        <v>46</v>
      </c>
      <c r="E258" s="4" t="s">
        <v>47</v>
      </c>
      <c r="F258" s="46">
        <v>4376</v>
      </c>
      <c r="G258" s="5">
        <v>4376</v>
      </c>
      <c r="H258" s="6">
        <f t="shared" si="8"/>
        <v>1</v>
      </c>
    </row>
    <row r="259" spans="1:8" ht="61.5" customHeight="1" x14ac:dyDescent="0.2">
      <c r="A259" s="1"/>
      <c r="B259" s="108" t="s">
        <v>177</v>
      </c>
      <c r="C259" s="108"/>
      <c r="D259" s="13"/>
      <c r="E259" s="14" t="s">
        <v>178</v>
      </c>
      <c r="F259" s="45">
        <f>SUM(F260:F267)</f>
        <v>420389.88</v>
      </c>
      <c r="G259" s="15">
        <f>SUM(G260:G267)</f>
        <v>418550.64</v>
      </c>
      <c r="H259" s="16">
        <f t="shared" si="8"/>
        <v>0.99562491846854162</v>
      </c>
    </row>
    <row r="260" spans="1:8" ht="17.100000000000001" customHeight="1" x14ac:dyDescent="0.2">
      <c r="A260" s="2"/>
      <c r="B260" s="106"/>
      <c r="C260" s="106"/>
      <c r="D260" s="3" t="s">
        <v>38</v>
      </c>
      <c r="E260" s="4" t="s">
        <v>39</v>
      </c>
      <c r="F260" s="46">
        <v>19238.810000000001</v>
      </c>
      <c r="G260" s="5">
        <v>19056.7</v>
      </c>
      <c r="H260" s="6">
        <f t="shared" si="8"/>
        <v>0.9905342378244808</v>
      </c>
    </row>
    <row r="261" spans="1:8" ht="17.100000000000001" customHeight="1" x14ac:dyDescent="0.2">
      <c r="A261" s="2"/>
      <c r="B261" s="106"/>
      <c r="C261" s="106"/>
      <c r="D261" s="3" t="s">
        <v>22</v>
      </c>
      <c r="E261" s="4" t="s">
        <v>23</v>
      </c>
      <c r="F261" s="46">
        <v>294752.95</v>
      </c>
      <c r="G261" s="5">
        <v>293404.48</v>
      </c>
      <c r="H261" s="6">
        <f t="shared" si="8"/>
        <v>0.99542508395590268</v>
      </c>
    </row>
    <row r="262" spans="1:8" ht="17.100000000000001" customHeight="1" x14ac:dyDescent="0.2">
      <c r="A262" s="2"/>
      <c r="B262" s="106"/>
      <c r="C262" s="106"/>
      <c r="D262" s="3" t="s">
        <v>40</v>
      </c>
      <c r="E262" s="4" t="s">
        <v>41</v>
      </c>
      <c r="F262" s="46">
        <v>19327</v>
      </c>
      <c r="G262" s="5">
        <v>19322.86</v>
      </c>
      <c r="H262" s="6">
        <f t="shared" si="8"/>
        <v>0.99978579189734573</v>
      </c>
    </row>
    <row r="263" spans="1:8" ht="17.100000000000001" customHeight="1" x14ac:dyDescent="0.2">
      <c r="A263" s="2"/>
      <c r="B263" s="106"/>
      <c r="C263" s="106"/>
      <c r="D263" s="3" t="s">
        <v>24</v>
      </c>
      <c r="E263" s="4" t="s">
        <v>25</v>
      </c>
      <c r="F263" s="46">
        <v>55516.36</v>
      </c>
      <c r="G263" s="5">
        <v>55352.9</v>
      </c>
      <c r="H263" s="6">
        <f t="shared" si="8"/>
        <v>0.99705564269703562</v>
      </c>
    </row>
    <row r="264" spans="1:8" ht="17.100000000000001" customHeight="1" x14ac:dyDescent="0.2">
      <c r="A264" s="2"/>
      <c r="B264" s="106"/>
      <c r="C264" s="106"/>
      <c r="D264" s="3" t="s">
        <v>26</v>
      </c>
      <c r="E264" s="4" t="s">
        <v>27</v>
      </c>
      <c r="F264" s="46">
        <v>6975.38</v>
      </c>
      <c r="G264" s="5">
        <v>6834.32</v>
      </c>
      <c r="H264" s="6">
        <f t="shared" si="8"/>
        <v>0.97977744581657189</v>
      </c>
    </row>
    <row r="265" spans="1:8" ht="17.100000000000001" customHeight="1" x14ac:dyDescent="0.2">
      <c r="A265" s="2"/>
      <c r="B265" s="106"/>
      <c r="C265" s="106"/>
      <c r="D265" s="3" t="s">
        <v>28</v>
      </c>
      <c r="E265" s="4" t="s">
        <v>29</v>
      </c>
      <c r="F265" s="46">
        <v>4541.2</v>
      </c>
      <c r="G265" s="5">
        <v>4541.2</v>
      </c>
      <c r="H265" s="6">
        <f t="shared" si="8"/>
        <v>1</v>
      </c>
    </row>
    <row r="266" spans="1:8" ht="17.100000000000001" customHeight="1" x14ac:dyDescent="0.2">
      <c r="A266" s="2"/>
      <c r="B266" s="106"/>
      <c r="C266" s="106"/>
      <c r="D266" s="3" t="s">
        <v>103</v>
      </c>
      <c r="E266" s="4" t="s">
        <v>104</v>
      </c>
      <c r="F266" s="46">
        <v>4569.6000000000004</v>
      </c>
      <c r="G266" s="5">
        <v>4569.6000000000004</v>
      </c>
      <c r="H266" s="6">
        <f t="shared" si="8"/>
        <v>1</v>
      </c>
    </row>
    <row r="267" spans="1:8" ht="17.100000000000001" customHeight="1" x14ac:dyDescent="0.2">
      <c r="A267" s="2"/>
      <c r="B267" s="106"/>
      <c r="C267" s="106"/>
      <c r="D267" s="3" t="s">
        <v>46</v>
      </c>
      <c r="E267" s="4" t="s">
        <v>47</v>
      </c>
      <c r="F267" s="46">
        <v>15468.58</v>
      </c>
      <c r="G267" s="5">
        <v>15468.58</v>
      </c>
      <c r="H267" s="6">
        <f t="shared" si="8"/>
        <v>1</v>
      </c>
    </row>
    <row r="268" spans="1:8" ht="17.100000000000001" customHeight="1" x14ac:dyDescent="0.2">
      <c r="A268" s="1"/>
      <c r="B268" s="108" t="s">
        <v>179</v>
      </c>
      <c r="C268" s="108"/>
      <c r="D268" s="13"/>
      <c r="E268" s="14" t="s">
        <v>21</v>
      </c>
      <c r="F268" s="45">
        <f>SUM(F269:F274)</f>
        <v>46204</v>
      </c>
      <c r="G268" s="15">
        <f>SUM(G269:G274)</f>
        <v>37995</v>
      </c>
      <c r="H268" s="16">
        <f t="shared" si="8"/>
        <v>0.82233139987879833</v>
      </c>
    </row>
    <row r="269" spans="1:8" ht="17.100000000000001" customHeight="1" x14ac:dyDescent="0.2">
      <c r="A269" s="2"/>
      <c r="B269" s="106"/>
      <c r="C269" s="106"/>
      <c r="D269" s="3" t="s">
        <v>38</v>
      </c>
      <c r="E269" s="4" t="s">
        <v>39</v>
      </c>
      <c r="F269" s="46">
        <v>8634</v>
      </c>
      <c r="G269" s="5">
        <v>1425</v>
      </c>
      <c r="H269" s="6">
        <f t="shared" si="8"/>
        <v>0.16504517025712301</v>
      </c>
    </row>
    <row r="270" spans="1:8" ht="17.100000000000001" customHeight="1" x14ac:dyDescent="0.2">
      <c r="A270" s="2"/>
      <c r="B270" s="106"/>
      <c r="C270" s="106"/>
      <c r="D270" s="3" t="s">
        <v>180</v>
      </c>
      <c r="E270" s="4" t="s">
        <v>181</v>
      </c>
      <c r="F270" s="46">
        <v>4200</v>
      </c>
      <c r="G270" s="5">
        <v>4200</v>
      </c>
      <c r="H270" s="6">
        <f t="shared" si="8"/>
        <v>1</v>
      </c>
    </row>
    <row r="271" spans="1:8" ht="17.100000000000001" customHeight="1" x14ac:dyDescent="0.2">
      <c r="A271" s="2"/>
      <c r="B271" s="106"/>
      <c r="C271" s="106"/>
      <c r="D271" s="3" t="s">
        <v>28</v>
      </c>
      <c r="E271" s="4" t="s">
        <v>29</v>
      </c>
      <c r="F271" s="46">
        <v>1000</v>
      </c>
      <c r="G271" s="5">
        <v>0</v>
      </c>
      <c r="H271" s="6">
        <f t="shared" si="8"/>
        <v>0</v>
      </c>
    </row>
    <row r="272" spans="1:8" s="61" customFormat="1" ht="17.100000000000001" customHeight="1" x14ac:dyDescent="0.2">
      <c r="A272" s="62"/>
      <c r="B272" s="62"/>
      <c r="C272" s="62"/>
      <c r="D272" s="3" t="s">
        <v>30</v>
      </c>
      <c r="E272" s="4" t="s">
        <v>31</v>
      </c>
      <c r="F272" s="46">
        <v>2000</v>
      </c>
      <c r="G272" s="5">
        <v>2000</v>
      </c>
      <c r="H272" s="6">
        <f t="shared" si="8"/>
        <v>1</v>
      </c>
    </row>
    <row r="273" spans="1:8" ht="17.100000000000001" customHeight="1" x14ac:dyDescent="0.2">
      <c r="A273" s="2"/>
      <c r="B273" s="106"/>
      <c r="C273" s="106"/>
      <c r="D273" s="3" t="s">
        <v>9</v>
      </c>
      <c r="E273" s="4" t="s">
        <v>10</v>
      </c>
      <c r="F273" s="46">
        <v>16300</v>
      </c>
      <c r="G273" s="5">
        <v>16300</v>
      </c>
      <c r="H273" s="6">
        <f t="shared" si="8"/>
        <v>1</v>
      </c>
    </row>
    <row r="274" spans="1:8" ht="17.100000000000001" customHeight="1" x14ac:dyDescent="0.2">
      <c r="A274" s="2"/>
      <c r="B274" s="106"/>
      <c r="C274" s="106"/>
      <c r="D274" s="3" t="s">
        <v>182</v>
      </c>
      <c r="E274" s="4" t="s">
        <v>10</v>
      </c>
      <c r="F274" s="46">
        <v>14070</v>
      </c>
      <c r="G274" s="5">
        <v>14070</v>
      </c>
      <c r="H274" s="6">
        <f t="shared" si="8"/>
        <v>1</v>
      </c>
    </row>
    <row r="275" spans="1:8" ht="17.100000000000001" customHeight="1" x14ac:dyDescent="0.2">
      <c r="A275" s="9" t="s">
        <v>183</v>
      </c>
      <c r="B275" s="107"/>
      <c r="C275" s="107"/>
      <c r="D275" s="9"/>
      <c r="E275" s="10" t="s">
        <v>184</v>
      </c>
      <c r="F275" s="52">
        <f>F276+F278+F285</f>
        <v>77000</v>
      </c>
      <c r="G275" s="11">
        <f>G276+G278+G285</f>
        <v>75300.479999999996</v>
      </c>
      <c r="H275" s="12">
        <f t="shared" si="8"/>
        <v>0.97792831168831162</v>
      </c>
    </row>
    <row r="276" spans="1:8" ht="17.100000000000001" customHeight="1" x14ac:dyDescent="0.2">
      <c r="A276" s="1"/>
      <c r="B276" s="108" t="s">
        <v>185</v>
      </c>
      <c r="C276" s="108"/>
      <c r="D276" s="13"/>
      <c r="E276" s="14" t="s">
        <v>186</v>
      </c>
      <c r="F276" s="45">
        <f>F277</f>
        <v>2900</v>
      </c>
      <c r="G276" s="15">
        <f>G277</f>
        <v>2900</v>
      </c>
      <c r="H276" s="16">
        <f t="shared" si="8"/>
        <v>1</v>
      </c>
    </row>
    <row r="277" spans="1:8" ht="17.100000000000001" customHeight="1" x14ac:dyDescent="0.2">
      <c r="A277" s="2"/>
      <c r="B277" s="106"/>
      <c r="C277" s="106"/>
      <c r="D277" s="3" t="s">
        <v>30</v>
      </c>
      <c r="E277" s="4" t="s">
        <v>31</v>
      </c>
      <c r="F277" s="46">
        <v>2900</v>
      </c>
      <c r="G277" s="5">
        <v>2900</v>
      </c>
      <c r="H277" s="6">
        <f t="shared" si="8"/>
        <v>1</v>
      </c>
    </row>
    <row r="278" spans="1:8" ht="17.100000000000001" customHeight="1" x14ac:dyDescent="0.2">
      <c r="A278" s="1"/>
      <c r="B278" s="108" t="s">
        <v>187</v>
      </c>
      <c r="C278" s="108"/>
      <c r="D278" s="13"/>
      <c r="E278" s="14" t="s">
        <v>188</v>
      </c>
      <c r="F278" s="45">
        <f>SUM(F279:F284)</f>
        <v>70100</v>
      </c>
      <c r="G278" s="15">
        <f>SUM(G279:G284)</f>
        <v>68400.479999999996</v>
      </c>
      <c r="H278" s="16">
        <f t="shared" si="8"/>
        <v>0.97575577746077025</v>
      </c>
    </row>
    <row r="279" spans="1:8" ht="17.100000000000001" customHeight="1" x14ac:dyDescent="0.2">
      <c r="A279" s="2"/>
      <c r="B279" s="106"/>
      <c r="C279" s="106"/>
      <c r="D279" s="3" t="s">
        <v>94</v>
      </c>
      <c r="E279" s="4" t="s">
        <v>95</v>
      </c>
      <c r="F279" s="46">
        <v>10200</v>
      </c>
      <c r="G279" s="5">
        <v>10200</v>
      </c>
      <c r="H279" s="6">
        <f t="shared" si="8"/>
        <v>1</v>
      </c>
    </row>
    <row r="280" spans="1:8" ht="17.100000000000001" customHeight="1" x14ac:dyDescent="0.2">
      <c r="A280" s="2"/>
      <c r="B280" s="106"/>
      <c r="C280" s="106"/>
      <c r="D280" s="3" t="s">
        <v>24</v>
      </c>
      <c r="E280" s="4" t="s">
        <v>25</v>
      </c>
      <c r="F280" s="46">
        <v>1108.1500000000001</v>
      </c>
      <c r="G280" s="5">
        <v>1108.1500000000001</v>
      </c>
      <c r="H280" s="6">
        <f t="shared" si="8"/>
        <v>1</v>
      </c>
    </row>
    <row r="281" spans="1:8" ht="17.100000000000001" customHeight="1" x14ac:dyDescent="0.2">
      <c r="A281" s="2"/>
      <c r="B281" s="106"/>
      <c r="C281" s="106"/>
      <c r="D281" s="3" t="s">
        <v>26</v>
      </c>
      <c r="E281" s="4" t="s">
        <v>27</v>
      </c>
      <c r="F281" s="47">
        <v>77.64</v>
      </c>
      <c r="G281" s="5">
        <v>77.64</v>
      </c>
      <c r="H281" s="6">
        <f t="shared" si="8"/>
        <v>1</v>
      </c>
    </row>
    <row r="282" spans="1:8" ht="17.100000000000001" customHeight="1" x14ac:dyDescent="0.2">
      <c r="A282" s="2"/>
      <c r="B282" s="106"/>
      <c r="C282" s="106"/>
      <c r="D282" s="3" t="s">
        <v>28</v>
      </c>
      <c r="E282" s="4" t="s">
        <v>29</v>
      </c>
      <c r="F282" s="46">
        <v>25637.05</v>
      </c>
      <c r="G282" s="5">
        <v>25637.05</v>
      </c>
      <c r="H282" s="6">
        <f t="shared" si="8"/>
        <v>1</v>
      </c>
    </row>
    <row r="283" spans="1:8" ht="17.100000000000001" customHeight="1" x14ac:dyDescent="0.2">
      <c r="A283" s="2"/>
      <c r="B283" s="106"/>
      <c r="C283" s="106"/>
      <c r="D283" s="3" t="s">
        <v>30</v>
      </c>
      <c r="E283" s="4" t="s">
        <v>31</v>
      </c>
      <c r="F283" s="46">
        <v>18719.61</v>
      </c>
      <c r="G283" s="5">
        <v>17020.09</v>
      </c>
      <c r="H283" s="6">
        <f t="shared" si="8"/>
        <v>0.90921178379250422</v>
      </c>
    </row>
    <row r="284" spans="1:8" ht="16.5" customHeight="1" x14ac:dyDescent="0.2">
      <c r="A284" s="2"/>
      <c r="B284" s="106"/>
      <c r="C284" s="106"/>
      <c r="D284" s="3" t="s">
        <v>9</v>
      </c>
      <c r="E284" s="4" t="s">
        <v>10</v>
      </c>
      <c r="F284" s="46">
        <v>14357.55</v>
      </c>
      <c r="G284" s="5">
        <v>14357.55</v>
      </c>
      <c r="H284" s="6">
        <f t="shared" si="8"/>
        <v>1</v>
      </c>
    </row>
    <row r="285" spans="1:8" ht="17.100000000000001" customHeight="1" x14ac:dyDescent="0.2">
      <c r="A285" s="1"/>
      <c r="B285" s="108" t="s">
        <v>189</v>
      </c>
      <c r="C285" s="108"/>
      <c r="D285" s="13"/>
      <c r="E285" s="14" t="s">
        <v>21</v>
      </c>
      <c r="F285" s="45">
        <f>F286</f>
        <v>4000</v>
      </c>
      <c r="G285" s="15">
        <f>G286</f>
        <v>4000</v>
      </c>
      <c r="H285" s="16">
        <f t="shared" si="8"/>
        <v>1</v>
      </c>
    </row>
    <row r="286" spans="1:8" ht="57.75" customHeight="1" x14ac:dyDescent="0.2">
      <c r="A286" s="2"/>
      <c r="B286" s="106"/>
      <c r="C286" s="106"/>
      <c r="D286" s="3" t="s">
        <v>137</v>
      </c>
      <c r="E286" s="4" t="s">
        <v>138</v>
      </c>
      <c r="F286" s="46">
        <v>4000</v>
      </c>
      <c r="G286" s="5">
        <v>4000</v>
      </c>
      <c r="H286" s="6">
        <f t="shared" si="8"/>
        <v>1</v>
      </c>
    </row>
    <row r="287" spans="1:8" ht="17.100000000000001" customHeight="1" x14ac:dyDescent="0.2">
      <c r="A287" s="9" t="s">
        <v>190</v>
      </c>
      <c r="B287" s="107"/>
      <c r="C287" s="107"/>
      <c r="D287" s="9"/>
      <c r="E287" s="10" t="s">
        <v>191</v>
      </c>
      <c r="F287" s="52">
        <f>F288+F290+F297+F306+F319+F321+F324+F327+F329+F347+F349</f>
        <v>6087678.9400000004</v>
      </c>
      <c r="G287" s="11">
        <f>G288+G290+G297+G306+G319+G321+G324+G327+G329+G347+G349</f>
        <v>6035023.54</v>
      </c>
      <c r="H287" s="12">
        <f t="shared" si="8"/>
        <v>0.99135049654901797</v>
      </c>
    </row>
    <row r="288" spans="1:8" ht="17.100000000000001" customHeight="1" x14ac:dyDescent="0.2">
      <c r="A288" s="1"/>
      <c r="B288" s="108" t="s">
        <v>192</v>
      </c>
      <c r="C288" s="108"/>
      <c r="D288" s="13"/>
      <c r="E288" s="14" t="s">
        <v>193</v>
      </c>
      <c r="F288" s="45">
        <f>F289</f>
        <v>151000</v>
      </c>
      <c r="G288" s="15">
        <f>G289</f>
        <v>150666.23000000001</v>
      </c>
      <c r="H288" s="16">
        <f t="shared" si="8"/>
        <v>0.99778960264900673</v>
      </c>
    </row>
    <row r="289" spans="1:8" ht="27" customHeight="1" x14ac:dyDescent="0.2">
      <c r="A289" s="2"/>
      <c r="B289" s="106"/>
      <c r="C289" s="106"/>
      <c r="D289" s="3" t="s">
        <v>194</v>
      </c>
      <c r="E289" s="4" t="s">
        <v>195</v>
      </c>
      <c r="F289" s="46">
        <v>151000</v>
      </c>
      <c r="G289" s="5">
        <v>150666.23000000001</v>
      </c>
      <c r="H289" s="6">
        <f t="shared" si="8"/>
        <v>0.99778960264900673</v>
      </c>
    </row>
    <row r="290" spans="1:8" ht="17.100000000000001" customHeight="1" x14ac:dyDescent="0.2">
      <c r="A290" s="1"/>
      <c r="B290" s="108" t="s">
        <v>196</v>
      </c>
      <c r="C290" s="108"/>
      <c r="D290" s="13"/>
      <c r="E290" s="14" t="s">
        <v>197</v>
      </c>
      <c r="F290" s="45">
        <f>SUM(F291:F296)</f>
        <v>26369</v>
      </c>
      <c r="G290" s="15">
        <f>SUM(G291:G296)</f>
        <v>26367.199999999997</v>
      </c>
      <c r="H290" s="16">
        <f t="shared" si="8"/>
        <v>0.99993173802571189</v>
      </c>
    </row>
    <row r="291" spans="1:8" ht="17.100000000000001" customHeight="1" x14ac:dyDescent="0.2">
      <c r="A291" s="2"/>
      <c r="B291" s="106"/>
      <c r="C291" s="106"/>
      <c r="D291" s="3" t="s">
        <v>22</v>
      </c>
      <c r="E291" s="4" t="s">
        <v>23</v>
      </c>
      <c r="F291" s="46">
        <v>17714</v>
      </c>
      <c r="G291" s="5">
        <v>17713.52</v>
      </c>
      <c r="H291" s="6">
        <f t="shared" si="8"/>
        <v>0.99997290278875473</v>
      </c>
    </row>
    <row r="292" spans="1:8" ht="17.100000000000001" customHeight="1" x14ac:dyDescent="0.2">
      <c r="A292" s="2"/>
      <c r="B292" s="106"/>
      <c r="C292" s="106"/>
      <c r="D292" s="3" t="s">
        <v>24</v>
      </c>
      <c r="E292" s="4" t="s">
        <v>25</v>
      </c>
      <c r="F292" s="46">
        <v>2731</v>
      </c>
      <c r="G292" s="5">
        <v>2730.71</v>
      </c>
      <c r="H292" s="6">
        <f t="shared" si="8"/>
        <v>0.99989381179055292</v>
      </c>
    </row>
    <row r="293" spans="1:8" ht="17.100000000000001" customHeight="1" x14ac:dyDescent="0.2">
      <c r="A293" s="2"/>
      <c r="B293" s="106"/>
      <c r="C293" s="106"/>
      <c r="D293" s="3" t="s">
        <v>26</v>
      </c>
      <c r="E293" s="4" t="s">
        <v>27</v>
      </c>
      <c r="F293" s="46">
        <v>384</v>
      </c>
      <c r="G293" s="5">
        <v>383.17</v>
      </c>
      <c r="H293" s="6">
        <f t="shared" si="8"/>
        <v>0.99783854166666675</v>
      </c>
    </row>
    <row r="294" spans="1:8" ht="17.100000000000001" customHeight="1" x14ac:dyDescent="0.2">
      <c r="A294" s="2"/>
      <c r="B294" s="106"/>
      <c r="C294" s="106"/>
      <c r="D294" s="3" t="s">
        <v>28</v>
      </c>
      <c r="E294" s="4" t="s">
        <v>29</v>
      </c>
      <c r="F294" s="46">
        <v>4157</v>
      </c>
      <c r="G294" s="5">
        <v>4157</v>
      </c>
      <c r="H294" s="6">
        <f t="shared" si="8"/>
        <v>1</v>
      </c>
    </row>
    <row r="295" spans="1:8" s="61" customFormat="1" ht="17.100000000000001" customHeight="1" x14ac:dyDescent="0.2">
      <c r="A295" s="62"/>
      <c r="B295" s="63"/>
      <c r="C295" s="59"/>
      <c r="D295" s="60" t="s">
        <v>103</v>
      </c>
      <c r="E295" s="4" t="s">
        <v>104</v>
      </c>
      <c r="F295" s="46">
        <v>836</v>
      </c>
      <c r="G295" s="5">
        <v>835.8</v>
      </c>
      <c r="H295" s="6">
        <f t="shared" si="8"/>
        <v>0.99976076555023918</v>
      </c>
    </row>
    <row r="296" spans="1:8" s="61" customFormat="1" ht="17.100000000000001" customHeight="1" x14ac:dyDescent="0.2">
      <c r="A296" s="62"/>
      <c r="B296" s="63"/>
      <c r="C296" s="59"/>
      <c r="D296" s="60" t="s">
        <v>46</v>
      </c>
      <c r="E296" s="4" t="s">
        <v>47</v>
      </c>
      <c r="F296" s="46">
        <v>547</v>
      </c>
      <c r="G296" s="5">
        <v>547</v>
      </c>
      <c r="H296" s="6">
        <f t="shared" si="8"/>
        <v>1</v>
      </c>
    </row>
    <row r="297" spans="1:8" ht="17.100000000000001" customHeight="1" x14ac:dyDescent="0.2">
      <c r="A297" s="1"/>
      <c r="B297" s="108" t="s">
        <v>198</v>
      </c>
      <c r="C297" s="115"/>
      <c r="D297" s="13"/>
      <c r="E297" s="14" t="s">
        <v>199</v>
      </c>
      <c r="F297" s="45">
        <f>SUM(F298:F305)</f>
        <v>2414936</v>
      </c>
      <c r="G297" s="15">
        <f>SUM(G298:G305)</f>
        <v>2410037.8200000003</v>
      </c>
      <c r="H297" s="16">
        <f t="shared" si="8"/>
        <v>0.99797171436427312</v>
      </c>
    </row>
    <row r="298" spans="1:8" ht="17.100000000000001" customHeight="1" x14ac:dyDescent="0.2">
      <c r="A298" s="2"/>
      <c r="B298" s="106"/>
      <c r="C298" s="106"/>
      <c r="D298" s="3" t="s">
        <v>200</v>
      </c>
      <c r="E298" s="4" t="s">
        <v>201</v>
      </c>
      <c r="F298" s="46">
        <v>2366637</v>
      </c>
      <c r="G298" s="5">
        <v>2361743.9</v>
      </c>
      <c r="H298" s="6">
        <f t="shared" si="8"/>
        <v>0.99793246704078398</v>
      </c>
    </row>
    <row r="299" spans="1:8" ht="17.100000000000001" customHeight="1" x14ac:dyDescent="0.2">
      <c r="A299" s="2"/>
      <c r="B299" s="106"/>
      <c r="C299" s="106"/>
      <c r="D299" s="3" t="s">
        <v>22</v>
      </c>
      <c r="E299" s="4" t="s">
        <v>23</v>
      </c>
      <c r="F299" s="46">
        <v>18000</v>
      </c>
      <c r="G299" s="5">
        <v>18000</v>
      </c>
      <c r="H299" s="6">
        <f t="shared" si="8"/>
        <v>1</v>
      </c>
    </row>
    <row r="300" spans="1:8" ht="17.100000000000001" customHeight="1" x14ac:dyDescent="0.2">
      <c r="A300" s="2"/>
      <c r="B300" s="106"/>
      <c r="C300" s="106"/>
      <c r="D300" s="3" t="s">
        <v>24</v>
      </c>
      <c r="E300" s="4" t="s">
        <v>25</v>
      </c>
      <c r="F300" s="46">
        <v>2795</v>
      </c>
      <c r="G300" s="5">
        <v>2793.6</v>
      </c>
      <c r="H300" s="6">
        <f t="shared" si="8"/>
        <v>0.99949910554561716</v>
      </c>
    </row>
    <row r="301" spans="1:8" ht="17.100000000000001" customHeight="1" x14ac:dyDescent="0.2">
      <c r="A301" s="2"/>
      <c r="B301" s="106"/>
      <c r="C301" s="106"/>
      <c r="D301" s="3" t="s">
        <v>26</v>
      </c>
      <c r="E301" s="4" t="s">
        <v>27</v>
      </c>
      <c r="F301" s="46">
        <v>392</v>
      </c>
      <c r="G301" s="5">
        <v>392</v>
      </c>
      <c r="H301" s="6">
        <f t="shared" si="8"/>
        <v>1</v>
      </c>
    </row>
    <row r="302" spans="1:8" ht="17.100000000000001" customHeight="1" x14ac:dyDescent="0.2">
      <c r="A302" s="2"/>
      <c r="B302" s="106"/>
      <c r="C302" s="106"/>
      <c r="D302" s="3" t="s">
        <v>30</v>
      </c>
      <c r="E302" s="4" t="s">
        <v>31</v>
      </c>
      <c r="F302" s="46">
        <v>15135</v>
      </c>
      <c r="G302" s="5">
        <v>15133.04</v>
      </c>
      <c r="H302" s="6">
        <f t="shared" si="8"/>
        <v>0.99987049884373969</v>
      </c>
    </row>
    <row r="303" spans="1:8" ht="16.5" customHeight="1" x14ac:dyDescent="0.2">
      <c r="A303" s="2"/>
      <c r="B303" s="106"/>
      <c r="C303" s="106"/>
      <c r="D303" s="3" t="s">
        <v>9</v>
      </c>
      <c r="E303" s="4" t="s">
        <v>10</v>
      </c>
      <c r="F303" s="46">
        <v>5954</v>
      </c>
      <c r="G303" s="5">
        <v>5953.1</v>
      </c>
      <c r="H303" s="6">
        <f t="shared" ref="H303:H371" si="9">G303/F303</f>
        <v>0.99984884111521677</v>
      </c>
    </row>
    <row r="304" spans="1:8" ht="24" customHeight="1" x14ac:dyDescent="0.2">
      <c r="A304" s="2"/>
      <c r="B304" s="106"/>
      <c r="C304" s="106"/>
      <c r="D304" s="3" t="s">
        <v>109</v>
      </c>
      <c r="E304" s="4" t="s">
        <v>110</v>
      </c>
      <c r="F304" s="46">
        <v>1078</v>
      </c>
      <c r="G304" s="5">
        <v>1077.58</v>
      </c>
      <c r="H304" s="6">
        <f t="shared" si="9"/>
        <v>0.9996103896103895</v>
      </c>
    </row>
    <row r="305" spans="1:8" ht="17.100000000000001" customHeight="1" x14ac:dyDescent="0.2">
      <c r="A305" s="2"/>
      <c r="B305" s="106"/>
      <c r="C305" s="106"/>
      <c r="D305" s="3" t="s">
        <v>80</v>
      </c>
      <c r="E305" s="4" t="s">
        <v>81</v>
      </c>
      <c r="F305" s="46">
        <v>4945</v>
      </c>
      <c r="G305" s="5">
        <v>4944.6000000000004</v>
      </c>
      <c r="H305" s="6">
        <f t="shared" si="9"/>
        <v>0.99991911021233582</v>
      </c>
    </row>
    <row r="306" spans="1:8" ht="40.5" customHeight="1" x14ac:dyDescent="0.2">
      <c r="A306" s="1"/>
      <c r="B306" s="108" t="s">
        <v>202</v>
      </c>
      <c r="C306" s="108"/>
      <c r="D306" s="13"/>
      <c r="E306" s="14" t="s">
        <v>203</v>
      </c>
      <c r="F306" s="45">
        <f>SUM(F307:F318)</f>
        <v>2317023</v>
      </c>
      <c r="G306" s="15">
        <f>SUM(G307:G318)</f>
        <v>2294821.6500000004</v>
      </c>
      <c r="H306" s="16">
        <f t="shared" si="9"/>
        <v>0.9904181572647317</v>
      </c>
    </row>
    <row r="307" spans="1:8" ht="48" customHeight="1" x14ac:dyDescent="0.2">
      <c r="A307" s="2"/>
      <c r="B307" s="106"/>
      <c r="C307" s="106"/>
      <c r="D307" s="3" t="s">
        <v>204</v>
      </c>
      <c r="E307" s="4" t="s">
        <v>205</v>
      </c>
      <c r="F307" s="46">
        <v>15000</v>
      </c>
      <c r="G307" s="5">
        <v>11757.76</v>
      </c>
      <c r="H307" s="6">
        <f t="shared" si="9"/>
        <v>0.7838506666666667</v>
      </c>
    </row>
    <row r="308" spans="1:8" ht="17.100000000000001" customHeight="1" x14ac:dyDescent="0.2">
      <c r="A308" s="2"/>
      <c r="B308" s="106"/>
      <c r="C308" s="106"/>
      <c r="D308" s="3" t="s">
        <v>200</v>
      </c>
      <c r="E308" s="4" t="s">
        <v>201</v>
      </c>
      <c r="F308" s="46">
        <v>2134599</v>
      </c>
      <c r="G308" s="5">
        <v>2115810.9700000002</v>
      </c>
      <c r="H308" s="6">
        <f t="shared" si="9"/>
        <v>0.99119833280161762</v>
      </c>
    </row>
    <row r="309" spans="1:8" ht="17.100000000000001" customHeight="1" x14ac:dyDescent="0.2">
      <c r="A309" s="2"/>
      <c r="B309" s="106"/>
      <c r="C309" s="106"/>
      <c r="D309" s="3" t="s">
        <v>22</v>
      </c>
      <c r="E309" s="4" t="s">
        <v>23</v>
      </c>
      <c r="F309" s="46">
        <v>36908</v>
      </c>
      <c r="G309" s="5">
        <v>36908</v>
      </c>
      <c r="H309" s="6">
        <f t="shared" si="9"/>
        <v>1</v>
      </c>
    </row>
    <row r="310" spans="1:8" ht="17.100000000000001" customHeight="1" x14ac:dyDescent="0.2">
      <c r="A310" s="2"/>
      <c r="B310" s="106"/>
      <c r="C310" s="106"/>
      <c r="D310" s="3" t="s">
        <v>40</v>
      </c>
      <c r="E310" s="4" t="s">
        <v>41</v>
      </c>
      <c r="F310" s="46">
        <v>2550</v>
      </c>
      <c r="G310" s="5">
        <v>2550</v>
      </c>
      <c r="H310" s="6">
        <f t="shared" si="9"/>
        <v>1</v>
      </c>
    </row>
    <row r="311" spans="1:8" ht="17.100000000000001" customHeight="1" x14ac:dyDescent="0.2">
      <c r="A311" s="2"/>
      <c r="B311" s="106"/>
      <c r="C311" s="106"/>
      <c r="D311" s="3" t="s">
        <v>24</v>
      </c>
      <c r="E311" s="4" t="s">
        <v>25</v>
      </c>
      <c r="F311" s="46">
        <v>107969</v>
      </c>
      <c r="G311" s="5">
        <v>107967.43</v>
      </c>
      <c r="H311" s="6">
        <f t="shared" si="9"/>
        <v>0.99998545878909684</v>
      </c>
    </row>
    <row r="312" spans="1:8" ht="17.100000000000001" customHeight="1" x14ac:dyDescent="0.2">
      <c r="A312" s="2"/>
      <c r="B312" s="106"/>
      <c r="C312" s="106"/>
      <c r="D312" s="3" t="s">
        <v>26</v>
      </c>
      <c r="E312" s="4" t="s">
        <v>27</v>
      </c>
      <c r="F312" s="46">
        <v>943</v>
      </c>
      <c r="G312" s="5">
        <v>942.92</v>
      </c>
      <c r="H312" s="6">
        <f t="shared" si="9"/>
        <v>0.99991516436903494</v>
      </c>
    </row>
    <row r="313" spans="1:8" ht="17.100000000000001" customHeight="1" x14ac:dyDescent="0.2">
      <c r="A313" s="2"/>
      <c r="B313" s="106"/>
      <c r="C313" s="106"/>
      <c r="D313" s="3" t="s">
        <v>30</v>
      </c>
      <c r="E313" s="4" t="s">
        <v>31</v>
      </c>
      <c r="F313" s="46">
        <v>5192</v>
      </c>
      <c r="G313" s="5">
        <v>5190.66</v>
      </c>
      <c r="H313" s="6">
        <f t="shared" si="9"/>
        <v>0.99974191063174112</v>
      </c>
    </row>
    <row r="314" spans="1:8" ht="17.100000000000001" customHeight="1" x14ac:dyDescent="0.2">
      <c r="A314" s="2"/>
      <c r="B314" s="106"/>
      <c r="C314" s="106"/>
      <c r="D314" s="3" t="s">
        <v>64</v>
      </c>
      <c r="E314" s="4" t="s">
        <v>65</v>
      </c>
      <c r="F314" s="47">
        <v>450</v>
      </c>
      <c r="G314" s="5">
        <v>450</v>
      </c>
      <c r="H314" s="6">
        <f t="shared" si="9"/>
        <v>1</v>
      </c>
    </row>
    <row r="315" spans="1:8" ht="16.5" customHeight="1" x14ac:dyDescent="0.2">
      <c r="A315" s="2"/>
      <c r="B315" s="106"/>
      <c r="C315" s="106"/>
      <c r="D315" s="3" t="s">
        <v>9</v>
      </c>
      <c r="E315" s="4" t="s">
        <v>10</v>
      </c>
      <c r="F315" s="46">
        <v>9925</v>
      </c>
      <c r="G315" s="5">
        <v>9923.75</v>
      </c>
      <c r="H315" s="6">
        <f t="shared" si="9"/>
        <v>0.99987405541561714</v>
      </c>
    </row>
    <row r="316" spans="1:8" ht="16.5" customHeight="1" x14ac:dyDescent="0.2">
      <c r="A316" s="2"/>
      <c r="B316" s="106"/>
      <c r="C316" s="106"/>
      <c r="D316" s="3" t="s">
        <v>46</v>
      </c>
      <c r="E316" s="4" t="s">
        <v>47</v>
      </c>
      <c r="F316" s="46">
        <v>2188</v>
      </c>
      <c r="G316" s="5">
        <v>2188</v>
      </c>
      <c r="H316" s="6">
        <f t="shared" si="9"/>
        <v>1</v>
      </c>
    </row>
    <row r="317" spans="1:8" ht="17.100000000000001" customHeight="1" x14ac:dyDescent="0.2">
      <c r="A317" s="2"/>
      <c r="B317" s="106"/>
      <c r="C317" s="106"/>
      <c r="D317" s="3" t="s">
        <v>105</v>
      </c>
      <c r="E317" s="4" t="s">
        <v>106</v>
      </c>
      <c r="F317" s="46">
        <v>700</v>
      </c>
      <c r="G317" s="5">
        <v>533.58000000000004</v>
      </c>
      <c r="H317" s="6">
        <f t="shared" si="9"/>
        <v>0.76225714285714297</v>
      </c>
    </row>
    <row r="318" spans="1:8" ht="24.75" customHeight="1" x14ac:dyDescent="0.2">
      <c r="A318" s="2"/>
      <c r="B318" s="106"/>
      <c r="C318" s="106"/>
      <c r="D318" s="3" t="s">
        <v>109</v>
      </c>
      <c r="E318" s="4" t="s">
        <v>110</v>
      </c>
      <c r="F318" s="46">
        <v>599</v>
      </c>
      <c r="G318" s="5">
        <v>598.58000000000004</v>
      </c>
      <c r="H318" s="6">
        <f t="shared" si="9"/>
        <v>0.99929883138564279</v>
      </c>
    </row>
    <row r="319" spans="1:8" ht="49.5" customHeight="1" x14ac:dyDescent="0.2">
      <c r="A319" s="1"/>
      <c r="B319" s="108" t="s">
        <v>206</v>
      </c>
      <c r="C319" s="108"/>
      <c r="D319" s="13"/>
      <c r="E319" s="14" t="s">
        <v>207</v>
      </c>
      <c r="F319" s="45">
        <f>F320</f>
        <v>42396</v>
      </c>
      <c r="G319" s="15">
        <f>G320</f>
        <v>41542.11</v>
      </c>
      <c r="H319" s="16">
        <f t="shared" si="9"/>
        <v>0.97985918482875745</v>
      </c>
    </row>
    <row r="320" spans="1:8" ht="17.100000000000001" customHeight="1" x14ac:dyDescent="0.2">
      <c r="A320" s="2"/>
      <c r="B320" s="106"/>
      <c r="C320" s="106"/>
      <c r="D320" s="3" t="s">
        <v>208</v>
      </c>
      <c r="E320" s="4" t="s">
        <v>209</v>
      </c>
      <c r="F320" s="46">
        <v>42396</v>
      </c>
      <c r="G320" s="5">
        <v>41542.11</v>
      </c>
      <c r="H320" s="6">
        <f t="shared" si="9"/>
        <v>0.97985918482875745</v>
      </c>
    </row>
    <row r="321" spans="1:8" ht="24.75" customHeight="1" x14ac:dyDescent="0.2">
      <c r="A321" s="1"/>
      <c r="B321" s="108" t="s">
        <v>210</v>
      </c>
      <c r="C321" s="108"/>
      <c r="D321" s="13"/>
      <c r="E321" s="14" t="s">
        <v>211</v>
      </c>
      <c r="F321" s="45">
        <f>F322+F323</f>
        <v>186807</v>
      </c>
      <c r="G321" s="15">
        <f>G322+G323</f>
        <v>184432.94</v>
      </c>
      <c r="H321" s="16">
        <f t="shared" si="9"/>
        <v>0.98729137559085045</v>
      </c>
    </row>
    <row r="322" spans="1:8" ht="17.100000000000001" customHeight="1" x14ac:dyDescent="0.2">
      <c r="A322" s="2"/>
      <c r="B322" s="106"/>
      <c r="C322" s="106"/>
      <c r="D322" s="3" t="s">
        <v>200</v>
      </c>
      <c r="E322" s="4" t="s">
        <v>201</v>
      </c>
      <c r="F322" s="46">
        <v>177747</v>
      </c>
      <c r="G322" s="5">
        <v>175408.94</v>
      </c>
      <c r="H322" s="6">
        <f t="shared" si="9"/>
        <v>0.98684613523716291</v>
      </c>
    </row>
    <row r="323" spans="1:8" ht="17.100000000000001" customHeight="1" x14ac:dyDescent="0.2">
      <c r="A323" s="2"/>
      <c r="B323" s="106"/>
      <c r="C323" s="106"/>
      <c r="D323" s="3" t="s">
        <v>9</v>
      </c>
      <c r="E323" s="4" t="s">
        <v>10</v>
      </c>
      <c r="F323" s="46">
        <v>9060</v>
      </c>
      <c r="G323" s="5">
        <v>9024</v>
      </c>
      <c r="H323" s="6">
        <f t="shared" si="9"/>
        <v>0.99602649006622512</v>
      </c>
    </row>
    <row r="324" spans="1:8" ht="17.100000000000001" customHeight="1" x14ac:dyDescent="0.2">
      <c r="A324" s="1"/>
      <c r="B324" s="108" t="s">
        <v>212</v>
      </c>
      <c r="C324" s="108"/>
      <c r="D324" s="13"/>
      <c r="E324" s="14" t="s">
        <v>213</v>
      </c>
      <c r="F324" s="45">
        <f>F325+F326</f>
        <v>9257.94</v>
      </c>
      <c r="G324" s="15">
        <f>G325+G326</f>
        <v>9113.2099999999991</v>
      </c>
      <c r="H324" s="16">
        <f t="shared" si="9"/>
        <v>0.98436693260055674</v>
      </c>
    </row>
    <row r="325" spans="1:8" ht="17.100000000000001" customHeight="1" x14ac:dyDescent="0.2">
      <c r="A325" s="2"/>
      <c r="B325" s="106"/>
      <c r="C325" s="106"/>
      <c r="D325" s="3" t="s">
        <v>200</v>
      </c>
      <c r="E325" s="4" t="s">
        <v>201</v>
      </c>
      <c r="F325" s="46">
        <v>9255.1200000000008</v>
      </c>
      <c r="G325" s="5">
        <v>9113.2099999999991</v>
      </c>
      <c r="H325" s="6">
        <f t="shared" si="9"/>
        <v>0.98466686547554205</v>
      </c>
    </row>
    <row r="326" spans="1:8" ht="17.100000000000001" customHeight="1" x14ac:dyDescent="0.2">
      <c r="A326" s="2"/>
      <c r="B326" s="106"/>
      <c r="C326" s="106"/>
      <c r="D326" s="3" t="s">
        <v>30</v>
      </c>
      <c r="E326" s="4" t="s">
        <v>31</v>
      </c>
      <c r="F326" s="47">
        <v>2.82</v>
      </c>
      <c r="G326" s="5">
        <v>0</v>
      </c>
      <c r="H326" s="6">
        <f t="shared" si="9"/>
        <v>0</v>
      </c>
    </row>
    <row r="327" spans="1:8" ht="17.100000000000001" customHeight="1" x14ac:dyDescent="0.2">
      <c r="A327" s="1"/>
      <c r="B327" s="108" t="s">
        <v>214</v>
      </c>
      <c r="C327" s="108"/>
      <c r="D327" s="13"/>
      <c r="E327" s="14" t="s">
        <v>215</v>
      </c>
      <c r="F327" s="45">
        <v>320587</v>
      </c>
      <c r="G327" s="15">
        <v>317726.06</v>
      </c>
      <c r="H327" s="16">
        <f t="shared" si="9"/>
        <v>0.99107593258616222</v>
      </c>
    </row>
    <row r="328" spans="1:8" ht="17.100000000000001" customHeight="1" x14ac:dyDescent="0.2">
      <c r="A328" s="2"/>
      <c r="B328" s="106"/>
      <c r="C328" s="106"/>
      <c r="D328" s="3" t="s">
        <v>200</v>
      </c>
      <c r="E328" s="4" t="s">
        <v>201</v>
      </c>
      <c r="F328" s="46">
        <v>320587</v>
      </c>
      <c r="G328" s="5">
        <v>317726.06</v>
      </c>
      <c r="H328" s="6">
        <f t="shared" si="9"/>
        <v>0.99107593258616222</v>
      </c>
    </row>
    <row r="329" spans="1:8" ht="17.100000000000001" customHeight="1" x14ac:dyDescent="0.2">
      <c r="A329" s="1"/>
      <c r="B329" s="108" t="s">
        <v>216</v>
      </c>
      <c r="C329" s="108"/>
      <c r="D329" s="13"/>
      <c r="E329" s="14" t="s">
        <v>217</v>
      </c>
      <c r="F329" s="45">
        <f>SUM(F330:F346)</f>
        <v>440307</v>
      </c>
      <c r="G329" s="15">
        <f>SUM(G330:G346)</f>
        <v>433168.92</v>
      </c>
      <c r="H329" s="16">
        <f t="shared" si="9"/>
        <v>0.98378840218302221</v>
      </c>
    </row>
    <row r="330" spans="1:8" ht="17.100000000000001" customHeight="1" x14ac:dyDescent="0.2">
      <c r="A330" s="2"/>
      <c r="B330" s="106"/>
      <c r="C330" s="106"/>
      <c r="D330" s="3" t="s">
        <v>200</v>
      </c>
      <c r="E330" s="4" t="s">
        <v>201</v>
      </c>
      <c r="F330" s="46">
        <v>6310</v>
      </c>
      <c r="G330" s="5">
        <v>6309.68</v>
      </c>
      <c r="H330" s="6">
        <f t="shared" si="9"/>
        <v>0.99994928684627582</v>
      </c>
    </row>
    <row r="331" spans="1:8" ht="17.100000000000001" customHeight="1" x14ac:dyDescent="0.2">
      <c r="A331" s="2"/>
      <c r="B331" s="106"/>
      <c r="C331" s="106"/>
      <c r="D331" s="3" t="s">
        <v>22</v>
      </c>
      <c r="E331" s="4" t="s">
        <v>23</v>
      </c>
      <c r="F331" s="46">
        <v>265898</v>
      </c>
      <c r="G331" s="5">
        <v>265379.42</v>
      </c>
      <c r="H331" s="6">
        <f t="shared" si="9"/>
        <v>0.99804970326967479</v>
      </c>
    </row>
    <row r="332" spans="1:8" ht="17.100000000000001" customHeight="1" x14ac:dyDescent="0.2">
      <c r="A332" s="2"/>
      <c r="B332" s="106"/>
      <c r="C332" s="106"/>
      <c r="D332" s="3" t="s">
        <v>40</v>
      </c>
      <c r="E332" s="4" t="s">
        <v>41</v>
      </c>
      <c r="F332" s="46">
        <v>21002</v>
      </c>
      <c r="G332" s="5">
        <v>21001.02</v>
      </c>
      <c r="H332" s="6">
        <f t="shared" si="9"/>
        <v>0.99995333777735451</v>
      </c>
    </row>
    <row r="333" spans="1:8" ht="17.100000000000001" customHeight="1" x14ac:dyDescent="0.2">
      <c r="A333" s="2"/>
      <c r="B333" s="106"/>
      <c r="C333" s="106"/>
      <c r="D333" s="3" t="s">
        <v>24</v>
      </c>
      <c r="E333" s="4" t="s">
        <v>25</v>
      </c>
      <c r="F333" s="46">
        <v>51960</v>
      </c>
      <c r="G333" s="5">
        <v>51955.14</v>
      </c>
      <c r="H333" s="6">
        <f t="shared" si="9"/>
        <v>0.9999064665127021</v>
      </c>
    </row>
    <row r="334" spans="1:8" ht="17.100000000000001" customHeight="1" x14ac:dyDescent="0.2">
      <c r="A334" s="2"/>
      <c r="B334" s="106"/>
      <c r="C334" s="106"/>
      <c r="D334" s="3" t="s">
        <v>26</v>
      </c>
      <c r="E334" s="4" t="s">
        <v>27</v>
      </c>
      <c r="F334" s="46">
        <v>7500</v>
      </c>
      <c r="G334" s="5">
        <v>6664.57</v>
      </c>
      <c r="H334" s="6">
        <f t="shared" si="9"/>
        <v>0.88860933333333325</v>
      </c>
    </row>
    <row r="335" spans="1:8" ht="17.100000000000001" customHeight="1" x14ac:dyDescent="0.2">
      <c r="A335" s="2"/>
      <c r="B335" s="106"/>
      <c r="C335" s="106"/>
      <c r="D335" s="3" t="s">
        <v>28</v>
      </c>
      <c r="E335" s="4" t="s">
        <v>29</v>
      </c>
      <c r="F335" s="46">
        <v>2880</v>
      </c>
      <c r="G335" s="5">
        <v>2847.1</v>
      </c>
      <c r="H335" s="6">
        <f t="shared" si="9"/>
        <v>0.98857638888888888</v>
      </c>
    </row>
    <row r="336" spans="1:8" ht="17.100000000000001" customHeight="1" x14ac:dyDescent="0.2">
      <c r="A336" s="2"/>
      <c r="B336" s="106"/>
      <c r="C336" s="106"/>
      <c r="D336" s="3" t="s">
        <v>30</v>
      </c>
      <c r="E336" s="4" t="s">
        <v>31</v>
      </c>
      <c r="F336" s="46">
        <v>22541</v>
      </c>
      <c r="G336" s="5">
        <v>21368.81</v>
      </c>
      <c r="H336" s="6">
        <f t="shared" si="9"/>
        <v>0.94799742691096234</v>
      </c>
    </row>
    <row r="337" spans="1:8" ht="17.100000000000001" customHeight="1" x14ac:dyDescent="0.2">
      <c r="A337" s="2"/>
      <c r="B337" s="106"/>
      <c r="C337" s="106"/>
      <c r="D337" s="3" t="s">
        <v>42</v>
      </c>
      <c r="E337" s="4" t="s">
        <v>43</v>
      </c>
      <c r="F337" s="46">
        <v>8800</v>
      </c>
      <c r="G337" s="5">
        <v>7257.58</v>
      </c>
      <c r="H337" s="6">
        <f t="shared" si="9"/>
        <v>0.82472500000000004</v>
      </c>
    </row>
    <row r="338" spans="1:8" ht="17.100000000000001" customHeight="1" x14ac:dyDescent="0.2">
      <c r="A338" s="2"/>
      <c r="B338" s="106"/>
      <c r="C338" s="106"/>
      <c r="D338" s="3" t="s">
        <v>64</v>
      </c>
      <c r="E338" s="4" t="s">
        <v>65</v>
      </c>
      <c r="F338" s="46">
        <v>2416</v>
      </c>
      <c r="G338" s="5">
        <v>2413.1</v>
      </c>
      <c r="H338" s="6">
        <f t="shared" si="9"/>
        <v>0.99879966887417215</v>
      </c>
    </row>
    <row r="339" spans="1:8" ht="17.100000000000001" customHeight="1" x14ac:dyDescent="0.2">
      <c r="A339" s="2"/>
      <c r="B339" s="106"/>
      <c r="C339" s="106"/>
      <c r="D339" s="3" t="s">
        <v>100</v>
      </c>
      <c r="E339" s="4" t="s">
        <v>101</v>
      </c>
      <c r="F339" s="46">
        <v>582</v>
      </c>
      <c r="G339" s="5">
        <v>581.6</v>
      </c>
      <c r="H339" s="6">
        <f t="shared" si="9"/>
        <v>0.9993127147766323</v>
      </c>
    </row>
    <row r="340" spans="1:8" ht="17.100000000000001" customHeight="1" x14ac:dyDescent="0.2">
      <c r="A340" s="2"/>
      <c r="B340" s="106"/>
      <c r="C340" s="106"/>
      <c r="D340" s="3" t="s">
        <v>9</v>
      </c>
      <c r="E340" s="4" t="s">
        <v>10</v>
      </c>
      <c r="F340" s="46">
        <v>16406</v>
      </c>
      <c r="G340" s="5">
        <v>14921.03</v>
      </c>
      <c r="H340" s="6">
        <f t="shared" si="9"/>
        <v>0.90948616359868339</v>
      </c>
    </row>
    <row r="341" spans="1:8" ht="17.100000000000001" customHeight="1" x14ac:dyDescent="0.2">
      <c r="A341" s="2"/>
      <c r="B341" s="106"/>
      <c r="C341" s="106"/>
      <c r="D341" s="3" t="s">
        <v>44</v>
      </c>
      <c r="E341" s="4" t="s">
        <v>45</v>
      </c>
      <c r="F341" s="46">
        <v>3206</v>
      </c>
      <c r="G341" s="5">
        <v>3204.17</v>
      </c>
      <c r="H341" s="6">
        <f t="shared" si="9"/>
        <v>0.99942919525888962</v>
      </c>
    </row>
    <row r="342" spans="1:8" ht="18.75" customHeight="1" x14ac:dyDescent="0.2">
      <c r="A342" s="2"/>
      <c r="B342" s="106"/>
      <c r="C342" s="106"/>
      <c r="D342" s="3" t="s">
        <v>103</v>
      </c>
      <c r="E342" s="4" t="s">
        <v>104</v>
      </c>
      <c r="F342" s="46">
        <v>14728</v>
      </c>
      <c r="G342" s="5">
        <v>13397.84</v>
      </c>
      <c r="H342" s="6">
        <f t="shared" si="9"/>
        <v>0.90968495382944048</v>
      </c>
    </row>
    <row r="343" spans="1:8" ht="17.100000000000001" customHeight="1" x14ac:dyDescent="0.2">
      <c r="A343" s="2"/>
      <c r="B343" s="106"/>
      <c r="C343" s="106"/>
      <c r="D343" s="3" t="s">
        <v>32</v>
      </c>
      <c r="E343" s="4" t="s">
        <v>33</v>
      </c>
      <c r="F343" s="46">
        <v>1107</v>
      </c>
      <c r="G343" s="5">
        <v>1076.8499999999999</v>
      </c>
      <c r="H343" s="6">
        <f t="shared" si="9"/>
        <v>0.97276422764227632</v>
      </c>
    </row>
    <row r="344" spans="1:8" ht="18.75" customHeight="1" x14ac:dyDescent="0.2">
      <c r="A344" s="2"/>
      <c r="B344" s="106"/>
      <c r="C344" s="106"/>
      <c r="D344" s="3" t="s">
        <v>46</v>
      </c>
      <c r="E344" s="4" t="s">
        <v>47</v>
      </c>
      <c r="F344" s="46">
        <v>4814</v>
      </c>
      <c r="G344" s="5">
        <v>4814</v>
      </c>
      <c r="H344" s="6">
        <f t="shared" si="9"/>
        <v>1</v>
      </c>
    </row>
    <row r="345" spans="1:8" ht="22.5" customHeight="1" x14ac:dyDescent="0.2">
      <c r="A345" s="2"/>
      <c r="B345" s="106"/>
      <c r="C345" s="106"/>
      <c r="D345" s="3" t="s">
        <v>109</v>
      </c>
      <c r="E345" s="4" t="s">
        <v>110</v>
      </c>
      <c r="F345" s="46">
        <v>5000</v>
      </c>
      <c r="G345" s="5">
        <v>4820.37</v>
      </c>
      <c r="H345" s="6">
        <f t="shared" si="9"/>
        <v>0.96407399999999999</v>
      </c>
    </row>
    <row r="346" spans="1:8" s="61" customFormat="1" ht="22.5" customHeight="1" x14ac:dyDescent="0.2">
      <c r="A346" s="62"/>
      <c r="B346" s="95"/>
      <c r="C346" s="94"/>
      <c r="D346" s="3" t="s">
        <v>80</v>
      </c>
      <c r="E346" s="4" t="s">
        <v>81</v>
      </c>
      <c r="F346" s="46">
        <v>5157</v>
      </c>
      <c r="G346" s="5">
        <v>5156.6400000000003</v>
      </c>
      <c r="H346" s="6">
        <f t="shared" si="9"/>
        <v>0.99993019197207689</v>
      </c>
    </row>
    <row r="347" spans="1:8" ht="17.100000000000001" customHeight="1" x14ac:dyDescent="0.2">
      <c r="A347" s="1"/>
      <c r="B347" s="108" t="s">
        <v>218</v>
      </c>
      <c r="C347" s="108"/>
      <c r="D347" s="13"/>
      <c r="E347" s="14" t="s">
        <v>219</v>
      </c>
      <c r="F347" s="45">
        <f>F348</f>
        <v>96275</v>
      </c>
      <c r="G347" s="15">
        <f>G348</f>
        <v>96274.1</v>
      </c>
      <c r="H347" s="16">
        <f t="shared" si="9"/>
        <v>0.99999065177875879</v>
      </c>
    </row>
    <row r="348" spans="1:8" ht="26.25" customHeight="1" x14ac:dyDescent="0.2">
      <c r="A348" s="2"/>
      <c r="B348" s="106"/>
      <c r="C348" s="106"/>
      <c r="D348" s="3" t="s">
        <v>194</v>
      </c>
      <c r="E348" s="4" t="s">
        <v>195</v>
      </c>
      <c r="F348" s="46">
        <v>96275</v>
      </c>
      <c r="G348" s="5">
        <v>96274.1</v>
      </c>
      <c r="H348" s="6">
        <f t="shared" si="9"/>
        <v>0.99999065177875879</v>
      </c>
    </row>
    <row r="349" spans="1:8" ht="17.100000000000001" customHeight="1" x14ac:dyDescent="0.2">
      <c r="A349" s="1"/>
      <c r="B349" s="108" t="s">
        <v>220</v>
      </c>
      <c r="C349" s="108"/>
      <c r="D349" s="13"/>
      <c r="E349" s="14" t="s">
        <v>21</v>
      </c>
      <c r="F349" s="45">
        <f>F350+F351+F352</f>
        <v>82721</v>
      </c>
      <c r="G349" s="15">
        <f>G350+G351+G352</f>
        <v>70873.3</v>
      </c>
      <c r="H349" s="16">
        <f t="shared" si="9"/>
        <v>0.85677518405241715</v>
      </c>
    </row>
    <row r="350" spans="1:8" ht="17.100000000000001" customHeight="1" x14ac:dyDescent="0.2">
      <c r="A350" s="2"/>
      <c r="B350" s="106"/>
      <c r="C350" s="106"/>
      <c r="D350" s="3" t="s">
        <v>200</v>
      </c>
      <c r="E350" s="4" t="s">
        <v>201</v>
      </c>
      <c r="F350" s="46">
        <v>80000</v>
      </c>
      <c r="G350" s="5">
        <v>69154.22</v>
      </c>
      <c r="H350" s="6">
        <f t="shared" si="9"/>
        <v>0.86442775000000005</v>
      </c>
    </row>
    <row r="351" spans="1:8" s="61" customFormat="1" ht="17.100000000000001" customHeight="1" x14ac:dyDescent="0.2">
      <c r="A351" s="62"/>
      <c r="B351" s="63"/>
      <c r="C351" s="59"/>
      <c r="D351" s="60" t="s">
        <v>30</v>
      </c>
      <c r="E351" s="4" t="s">
        <v>31</v>
      </c>
      <c r="F351" s="46">
        <v>121</v>
      </c>
      <c r="G351" s="5">
        <v>119.08</v>
      </c>
      <c r="H351" s="6">
        <f t="shared" si="9"/>
        <v>0.98413223140495865</v>
      </c>
    </row>
    <row r="352" spans="1:8" s="61" customFormat="1" ht="17.100000000000001" customHeight="1" x14ac:dyDescent="0.2">
      <c r="A352" s="62"/>
      <c r="B352" s="63"/>
      <c r="C352" s="59"/>
      <c r="D352" s="60" t="s">
        <v>9</v>
      </c>
      <c r="E352" s="4" t="s">
        <v>10</v>
      </c>
      <c r="F352" s="46">
        <v>2600</v>
      </c>
      <c r="G352" s="5">
        <v>1600</v>
      </c>
      <c r="H352" s="6">
        <f t="shared" si="9"/>
        <v>0.61538461538461542</v>
      </c>
    </row>
    <row r="353" spans="1:8" ht="17.100000000000001" customHeight="1" x14ac:dyDescent="0.2">
      <c r="A353" s="64" t="s">
        <v>221</v>
      </c>
      <c r="B353" s="113"/>
      <c r="C353" s="113"/>
      <c r="D353" s="65"/>
      <c r="E353" s="10" t="s">
        <v>222</v>
      </c>
      <c r="F353" s="52">
        <v>89576</v>
      </c>
      <c r="G353" s="11">
        <v>76274</v>
      </c>
      <c r="H353" s="12">
        <f t="shared" si="9"/>
        <v>0.85150040189336429</v>
      </c>
    </row>
    <row r="354" spans="1:8" ht="17.100000000000001" customHeight="1" x14ac:dyDescent="0.2">
      <c r="A354" s="76"/>
      <c r="B354" s="112" t="s">
        <v>223</v>
      </c>
      <c r="C354" s="112"/>
      <c r="D354" s="77"/>
      <c r="E354" s="14" t="s">
        <v>224</v>
      </c>
      <c r="F354" s="45">
        <v>89576</v>
      </c>
      <c r="G354" s="15">
        <v>76274</v>
      </c>
      <c r="H354" s="16">
        <f t="shared" si="9"/>
        <v>0.85150040189336429</v>
      </c>
    </row>
    <row r="355" spans="1:8" ht="17.100000000000001" customHeight="1" x14ac:dyDescent="0.2">
      <c r="A355" s="63"/>
      <c r="B355" s="110"/>
      <c r="C355" s="111"/>
      <c r="D355" s="66" t="s">
        <v>180</v>
      </c>
      <c r="E355" s="4" t="s">
        <v>181</v>
      </c>
      <c r="F355" s="46">
        <v>89226</v>
      </c>
      <c r="G355" s="5">
        <v>75924</v>
      </c>
      <c r="H355" s="6">
        <f t="shared" si="9"/>
        <v>0.85091789388743189</v>
      </c>
    </row>
    <row r="356" spans="1:8" s="61" customFormat="1" ht="17.100000000000001" customHeight="1" x14ac:dyDescent="0.2">
      <c r="A356" s="63"/>
      <c r="B356" s="78"/>
      <c r="C356" s="79"/>
      <c r="D356" s="66" t="s">
        <v>298</v>
      </c>
      <c r="E356" s="4" t="s">
        <v>299</v>
      </c>
      <c r="F356" s="46">
        <v>350</v>
      </c>
      <c r="G356" s="5">
        <v>350</v>
      </c>
      <c r="H356" s="6">
        <f t="shared" si="9"/>
        <v>1</v>
      </c>
    </row>
    <row r="357" spans="1:8" s="88" customFormat="1" ht="17.100000000000001" customHeight="1" x14ac:dyDescent="0.2">
      <c r="A357" s="80" t="s">
        <v>225</v>
      </c>
      <c r="B357" s="81"/>
      <c r="C357" s="82"/>
      <c r="D357" s="83"/>
      <c r="E357" s="84" t="s">
        <v>226</v>
      </c>
      <c r="F357" s="85">
        <v>2960794.62</v>
      </c>
      <c r="G357" s="86">
        <v>1939975.96</v>
      </c>
      <c r="H357" s="87">
        <f t="shared" si="9"/>
        <v>0.65522138783135175</v>
      </c>
    </row>
    <row r="358" spans="1:8" ht="17.100000000000001" customHeight="1" x14ac:dyDescent="0.2">
      <c r="A358" s="76"/>
      <c r="B358" s="112" t="s">
        <v>227</v>
      </c>
      <c r="C358" s="112"/>
      <c r="D358" s="77"/>
      <c r="E358" s="14" t="s">
        <v>228</v>
      </c>
      <c r="F358" s="45">
        <v>1039358.4</v>
      </c>
      <c r="G358" s="15">
        <v>673188.17</v>
      </c>
      <c r="H358" s="16">
        <f t="shared" si="9"/>
        <v>0.64769589585267218</v>
      </c>
    </row>
    <row r="359" spans="1:8" ht="17.100000000000001" customHeight="1" x14ac:dyDescent="0.2">
      <c r="A359" s="63"/>
      <c r="B359" s="114"/>
      <c r="C359" s="114"/>
      <c r="D359" s="66" t="s">
        <v>38</v>
      </c>
      <c r="E359" s="4" t="s">
        <v>39</v>
      </c>
      <c r="F359" s="47">
        <v>862.06</v>
      </c>
      <c r="G359" s="5">
        <v>591.45000000000005</v>
      </c>
      <c r="H359" s="6">
        <f t="shared" si="9"/>
        <v>0.68608913532700755</v>
      </c>
    </row>
    <row r="360" spans="1:8" ht="17.100000000000001" customHeight="1" x14ac:dyDescent="0.2">
      <c r="A360" s="2"/>
      <c r="B360" s="106"/>
      <c r="C360" s="106"/>
      <c r="D360" s="3" t="s">
        <v>22</v>
      </c>
      <c r="E360" s="4" t="s">
        <v>23</v>
      </c>
      <c r="F360" s="46">
        <v>140933.94</v>
      </c>
      <c r="G360" s="5">
        <v>140694.07</v>
      </c>
      <c r="H360" s="6">
        <f t="shared" si="9"/>
        <v>0.99829799691969168</v>
      </c>
    </row>
    <row r="361" spans="1:8" ht="17.100000000000001" customHeight="1" x14ac:dyDescent="0.2">
      <c r="A361" s="2"/>
      <c r="B361" s="106"/>
      <c r="C361" s="106"/>
      <c r="D361" s="3" t="s">
        <v>40</v>
      </c>
      <c r="E361" s="4" t="s">
        <v>41</v>
      </c>
      <c r="F361" s="46">
        <v>9906.83</v>
      </c>
      <c r="G361" s="5">
        <v>9906.83</v>
      </c>
      <c r="H361" s="6">
        <f t="shared" si="9"/>
        <v>1</v>
      </c>
    </row>
    <row r="362" spans="1:8" ht="17.100000000000001" customHeight="1" x14ac:dyDescent="0.2">
      <c r="A362" s="2"/>
      <c r="B362" s="106"/>
      <c r="C362" s="106"/>
      <c r="D362" s="3" t="s">
        <v>24</v>
      </c>
      <c r="E362" s="4" t="s">
        <v>25</v>
      </c>
      <c r="F362" s="46">
        <v>27500</v>
      </c>
      <c r="G362" s="5">
        <v>27359.040000000001</v>
      </c>
      <c r="H362" s="6">
        <f t="shared" si="9"/>
        <v>0.99487418181818188</v>
      </c>
    </row>
    <row r="363" spans="1:8" ht="17.100000000000001" customHeight="1" x14ac:dyDescent="0.2">
      <c r="A363" s="2"/>
      <c r="B363" s="106"/>
      <c r="C363" s="106"/>
      <c r="D363" s="3" t="s">
        <v>26</v>
      </c>
      <c r="E363" s="4" t="s">
        <v>27</v>
      </c>
      <c r="F363" s="46">
        <v>2704</v>
      </c>
      <c r="G363" s="5">
        <v>2684.79</v>
      </c>
      <c r="H363" s="6">
        <f t="shared" si="9"/>
        <v>0.99289571005917154</v>
      </c>
    </row>
    <row r="364" spans="1:8" ht="17.100000000000001" customHeight="1" x14ac:dyDescent="0.2">
      <c r="A364" s="2"/>
      <c r="B364" s="106"/>
      <c r="C364" s="106"/>
      <c r="D364" s="3" t="s">
        <v>30</v>
      </c>
      <c r="E364" s="4" t="s">
        <v>31</v>
      </c>
      <c r="F364" s="46">
        <v>32000</v>
      </c>
      <c r="G364" s="5">
        <v>22055.07</v>
      </c>
      <c r="H364" s="6">
        <f t="shared" si="9"/>
        <v>0.68922093750000002</v>
      </c>
    </row>
    <row r="365" spans="1:8" ht="17.100000000000001" customHeight="1" x14ac:dyDescent="0.2">
      <c r="A365" s="2"/>
      <c r="B365" s="106"/>
      <c r="C365" s="106"/>
      <c r="D365" s="3" t="s">
        <v>42</v>
      </c>
      <c r="E365" s="4" t="s">
        <v>43</v>
      </c>
      <c r="F365" s="46">
        <v>71970</v>
      </c>
      <c r="G365" s="5">
        <v>58186.85</v>
      </c>
      <c r="H365" s="6">
        <f t="shared" si="9"/>
        <v>0.80848756426288726</v>
      </c>
    </row>
    <row r="366" spans="1:8" ht="17.100000000000001" customHeight="1" x14ac:dyDescent="0.2">
      <c r="A366" s="2"/>
      <c r="B366" s="106"/>
      <c r="C366" s="106"/>
      <c r="D366" s="3" t="s">
        <v>100</v>
      </c>
      <c r="E366" s="4" t="s">
        <v>101</v>
      </c>
      <c r="F366" s="46">
        <v>4781.5</v>
      </c>
      <c r="G366" s="5">
        <v>0</v>
      </c>
      <c r="H366" s="6">
        <f t="shared" si="9"/>
        <v>0</v>
      </c>
    </row>
    <row r="367" spans="1:8" ht="17.100000000000001" customHeight="1" x14ac:dyDescent="0.2">
      <c r="A367" s="2"/>
      <c r="B367" s="106"/>
      <c r="C367" s="106"/>
      <c r="D367" s="3" t="s">
        <v>9</v>
      </c>
      <c r="E367" s="4" t="s">
        <v>10</v>
      </c>
      <c r="F367" s="46">
        <v>522098.46</v>
      </c>
      <c r="G367" s="5">
        <v>399276.2</v>
      </c>
      <c r="H367" s="6">
        <f t="shared" si="9"/>
        <v>0.76475268668672192</v>
      </c>
    </row>
    <row r="368" spans="1:8" ht="17.100000000000001" customHeight="1" x14ac:dyDescent="0.2">
      <c r="A368" s="2"/>
      <c r="B368" s="106"/>
      <c r="C368" s="106"/>
      <c r="D368" s="3" t="s">
        <v>44</v>
      </c>
      <c r="E368" s="4" t="s">
        <v>45</v>
      </c>
      <c r="F368" s="46">
        <v>770</v>
      </c>
      <c r="G368" s="5">
        <v>611.36</v>
      </c>
      <c r="H368" s="6">
        <f t="shared" si="9"/>
        <v>0.793974025974026</v>
      </c>
    </row>
    <row r="369" spans="1:8" ht="17.100000000000001" customHeight="1" x14ac:dyDescent="0.2">
      <c r="A369" s="2"/>
      <c r="B369" s="106"/>
      <c r="C369" s="106"/>
      <c r="D369" s="3" t="s">
        <v>103</v>
      </c>
      <c r="E369" s="4" t="s">
        <v>104</v>
      </c>
      <c r="F369" s="46">
        <v>3600</v>
      </c>
      <c r="G369" s="5">
        <v>2787.68</v>
      </c>
      <c r="H369" s="6">
        <f t="shared" si="9"/>
        <v>0.77435555555555546</v>
      </c>
    </row>
    <row r="370" spans="1:8" s="61" customFormat="1" ht="17.100000000000001" customHeight="1" x14ac:dyDescent="0.2">
      <c r="A370" s="62"/>
      <c r="B370" s="63"/>
      <c r="C370" s="59"/>
      <c r="D370" s="60" t="s">
        <v>32</v>
      </c>
      <c r="E370" s="4" t="s">
        <v>33</v>
      </c>
      <c r="F370" s="46">
        <v>150</v>
      </c>
      <c r="G370" s="5">
        <v>0</v>
      </c>
      <c r="H370" s="6">
        <f t="shared" si="9"/>
        <v>0</v>
      </c>
    </row>
    <row r="371" spans="1:8" ht="17.100000000000001" customHeight="1" x14ac:dyDescent="0.2">
      <c r="A371" s="2"/>
      <c r="B371" s="106"/>
      <c r="C371" s="106"/>
      <c r="D371" s="3" t="s">
        <v>46</v>
      </c>
      <c r="E371" s="4" t="s">
        <v>47</v>
      </c>
      <c r="F371" s="46">
        <v>3282</v>
      </c>
      <c r="G371" s="5">
        <v>3281.79</v>
      </c>
      <c r="H371" s="6">
        <f t="shared" si="9"/>
        <v>0.99993601462522852</v>
      </c>
    </row>
    <row r="372" spans="1:8" ht="17.100000000000001" customHeight="1" x14ac:dyDescent="0.2">
      <c r="A372" s="2"/>
      <c r="B372" s="106"/>
      <c r="C372" s="106"/>
      <c r="D372" s="3" t="s">
        <v>50</v>
      </c>
      <c r="E372" s="4" t="s">
        <v>51</v>
      </c>
      <c r="F372" s="46">
        <v>101565.84</v>
      </c>
      <c r="G372" s="5">
        <v>5753.04</v>
      </c>
      <c r="H372" s="6">
        <f t="shared" ref="H372:H437" si="10">G372/F372</f>
        <v>5.6643454137729775E-2</v>
      </c>
    </row>
    <row r="373" spans="1:8" ht="17.100000000000001" customHeight="1" x14ac:dyDescent="0.2">
      <c r="A373" s="2"/>
      <c r="B373" s="106"/>
      <c r="C373" s="106"/>
      <c r="D373" s="3" t="s">
        <v>67</v>
      </c>
      <c r="E373" s="4" t="s">
        <v>51</v>
      </c>
      <c r="F373" s="46">
        <v>117233.77</v>
      </c>
      <c r="G373" s="5">
        <v>0</v>
      </c>
      <c r="H373" s="6">
        <f t="shared" si="10"/>
        <v>0</v>
      </c>
    </row>
    <row r="374" spans="1:8" ht="17.100000000000001" customHeight="1" x14ac:dyDescent="0.2">
      <c r="A374" s="1"/>
      <c r="B374" s="108" t="s">
        <v>229</v>
      </c>
      <c r="C374" s="108"/>
      <c r="D374" s="13"/>
      <c r="E374" s="14" t="s">
        <v>230</v>
      </c>
      <c r="F374" s="45">
        <v>496762</v>
      </c>
      <c r="G374" s="15">
        <v>462779.06</v>
      </c>
      <c r="H374" s="16">
        <f t="shared" si="10"/>
        <v>0.93159110398943556</v>
      </c>
    </row>
    <row r="375" spans="1:8" ht="17.100000000000001" customHeight="1" x14ac:dyDescent="0.2">
      <c r="A375" s="2"/>
      <c r="B375" s="106"/>
      <c r="C375" s="106"/>
      <c r="D375" s="3" t="s">
        <v>22</v>
      </c>
      <c r="E375" s="4" t="s">
        <v>23</v>
      </c>
      <c r="F375" s="46">
        <v>61752</v>
      </c>
      <c r="G375" s="5">
        <v>61560.39</v>
      </c>
      <c r="H375" s="6">
        <f t="shared" si="10"/>
        <v>0.99689710454722114</v>
      </c>
    </row>
    <row r="376" spans="1:8" ht="17.100000000000001" customHeight="1" x14ac:dyDescent="0.2">
      <c r="A376" s="2"/>
      <c r="B376" s="106"/>
      <c r="C376" s="106"/>
      <c r="D376" s="3" t="s">
        <v>40</v>
      </c>
      <c r="E376" s="4" t="s">
        <v>41</v>
      </c>
      <c r="F376" s="46">
        <v>2603.85</v>
      </c>
      <c r="G376" s="5">
        <v>2603.85</v>
      </c>
      <c r="H376" s="6">
        <f t="shared" si="10"/>
        <v>1</v>
      </c>
    </row>
    <row r="377" spans="1:8" ht="17.100000000000001" customHeight="1" x14ac:dyDescent="0.2">
      <c r="A377" s="2"/>
      <c r="B377" s="106"/>
      <c r="C377" s="106"/>
      <c r="D377" s="3" t="s">
        <v>24</v>
      </c>
      <c r="E377" s="4" t="s">
        <v>25</v>
      </c>
      <c r="F377" s="46">
        <v>12212</v>
      </c>
      <c r="G377" s="5">
        <v>11386.72</v>
      </c>
      <c r="H377" s="6">
        <f t="shared" si="10"/>
        <v>0.93242056993121514</v>
      </c>
    </row>
    <row r="378" spans="1:8" ht="17.100000000000001" customHeight="1" x14ac:dyDescent="0.2">
      <c r="A378" s="2"/>
      <c r="B378" s="106"/>
      <c r="C378" s="106"/>
      <c r="D378" s="3" t="s">
        <v>26</v>
      </c>
      <c r="E378" s="4" t="s">
        <v>27</v>
      </c>
      <c r="F378" s="46">
        <v>1520</v>
      </c>
      <c r="G378" s="5">
        <v>1080.69</v>
      </c>
      <c r="H378" s="6">
        <f t="shared" si="10"/>
        <v>0.71098026315789475</v>
      </c>
    </row>
    <row r="379" spans="1:8" ht="17.100000000000001" customHeight="1" x14ac:dyDescent="0.2">
      <c r="A379" s="2"/>
      <c r="B379" s="106"/>
      <c r="C379" s="106"/>
      <c r="D379" s="3" t="s">
        <v>28</v>
      </c>
      <c r="E379" s="4" t="s">
        <v>29</v>
      </c>
      <c r="F379" s="46">
        <v>6720</v>
      </c>
      <c r="G379" s="5">
        <v>6686.26</v>
      </c>
      <c r="H379" s="6">
        <f t="shared" si="10"/>
        <v>0.99497916666666675</v>
      </c>
    </row>
    <row r="380" spans="1:8" ht="17.100000000000001" customHeight="1" x14ac:dyDescent="0.2">
      <c r="A380" s="2"/>
      <c r="B380" s="106"/>
      <c r="C380" s="106"/>
      <c r="D380" s="3" t="s">
        <v>30</v>
      </c>
      <c r="E380" s="4" t="s">
        <v>31</v>
      </c>
      <c r="F380" s="46">
        <v>11982.15</v>
      </c>
      <c r="G380" s="5">
        <v>473.55</v>
      </c>
      <c r="H380" s="6">
        <f t="shared" si="10"/>
        <v>3.9521287915774715E-2</v>
      </c>
    </row>
    <row r="381" spans="1:8" ht="17.100000000000001" customHeight="1" x14ac:dyDescent="0.2">
      <c r="A381" s="2"/>
      <c r="B381" s="106"/>
      <c r="C381" s="106"/>
      <c r="D381" s="3" t="s">
        <v>42</v>
      </c>
      <c r="E381" s="4" t="s">
        <v>43</v>
      </c>
      <c r="F381" s="46">
        <v>1000</v>
      </c>
      <c r="G381" s="5">
        <v>546.03</v>
      </c>
      <c r="H381" s="6">
        <f t="shared" si="10"/>
        <v>0.54603000000000002</v>
      </c>
    </row>
    <row r="382" spans="1:8" ht="17.100000000000001" customHeight="1" x14ac:dyDescent="0.2">
      <c r="A382" s="2"/>
      <c r="B382" s="106"/>
      <c r="C382" s="106"/>
      <c r="D382" s="3" t="s">
        <v>9</v>
      </c>
      <c r="E382" s="4" t="s">
        <v>10</v>
      </c>
      <c r="F382" s="46">
        <v>395984</v>
      </c>
      <c r="G382" s="5">
        <v>375698.2</v>
      </c>
      <c r="H382" s="6">
        <f t="shared" si="10"/>
        <v>0.94877116247121096</v>
      </c>
    </row>
    <row r="383" spans="1:8" ht="17.100000000000001" customHeight="1" x14ac:dyDescent="0.2">
      <c r="A383" s="2"/>
      <c r="B383" s="106"/>
      <c r="C383" s="106"/>
      <c r="D383" s="3" t="s">
        <v>44</v>
      </c>
      <c r="E383" s="4" t="s">
        <v>45</v>
      </c>
      <c r="F383" s="46">
        <v>800</v>
      </c>
      <c r="G383" s="5">
        <v>555.51</v>
      </c>
      <c r="H383" s="6">
        <f t="shared" si="10"/>
        <v>0.69438749999999994</v>
      </c>
    </row>
    <row r="384" spans="1:8" ht="17.100000000000001" customHeight="1" x14ac:dyDescent="0.2">
      <c r="A384" s="2"/>
      <c r="B384" s="106"/>
      <c r="C384" s="106"/>
      <c r="D384" s="3" t="s">
        <v>46</v>
      </c>
      <c r="E384" s="4" t="s">
        <v>47</v>
      </c>
      <c r="F384" s="46">
        <v>2188</v>
      </c>
      <c r="G384" s="5">
        <v>2187.86</v>
      </c>
      <c r="H384" s="6">
        <f t="shared" si="10"/>
        <v>0.99993601462522863</v>
      </c>
    </row>
    <row r="385" spans="1:8" ht="17.100000000000001" customHeight="1" x14ac:dyDescent="0.2">
      <c r="A385" s="1"/>
      <c r="B385" s="108" t="s">
        <v>231</v>
      </c>
      <c r="C385" s="108"/>
      <c r="D385" s="13"/>
      <c r="E385" s="14" t="s">
        <v>232</v>
      </c>
      <c r="F385" s="45">
        <v>62840</v>
      </c>
      <c r="G385" s="15">
        <v>46671.85</v>
      </c>
      <c r="H385" s="16">
        <f t="shared" si="10"/>
        <v>0.74270926161680451</v>
      </c>
    </row>
    <row r="386" spans="1:8" ht="17.100000000000001" customHeight="1" x14ac:dyDescent="0.2">
      <c r="A386" s="2"/>
      <c r="B386" s="106"/>
      <c r="C386" s="106"/>
      <c r="D386" s="3" t="s">
        <v>22</v>
      </c>
      <c r="E386" s="4" t="s">
        <v>23</v>
      </c>
      <c r="F386" s="46">
        <v>7400</v>
      </c>
      <c r="G386" s="5">
        <v>2379.25</v>
      </c>
      <c r="H386" s="6">
        <f t="shared" si="10"/>
        <v>0.32152027027027025</v>
      </c>
    </row>
    <row r="387" spans="1:8" ht="17.100000000000001" customHeight="1" x14ac:dyDescent="0.2">
      <c r="A387" s="2"/>
      <c r="B387" s="106"/>
      <c r="C387" s="106"/>
      <c r="D387" s="3" t="s">
        <v>24</v>
      </c>
      <c r="E387" s="4" t="s">
        <v>25</v>
      </c>
      <c r="F387" s="46">
        <v>3637</v>
      </c>
      <c r="G387" s="5">
        <v>2006.02</v>
      </c>
      <c r="H387" s="6">
        <f t="shared" si="10"/>
        <v>0.55155897717899371</v>
      </c>
    </row>
    <row r="388" spans="1:8" ht="17.100000000000001" customHeight="1" x14ac:dyDescent="0.2">
      <c r="A388" s="2"/>
      <c r="B388" s="106"/>
      <c r="C388" s="106"/>
      <c r="D388" s="3" t="s">
        <v>26</v>
      </c>
      <c r="E388" s="4" t="s">
        <v>27</v>
      </c>
      <c r="F388" s="46">
        <v>938</v>
      </c>
      <c r="G388" s="5">
        <v>467.61</v>
      </c>
      <c r="H388" s="6">
        <f t="shared" si="10"/>
        <v>0.49851812366737741</v>
      </c>
    </row>
    <row r="389" spans="1:8" ht="17.100000000000001" customHeight="1" x14ac:dyDescent="0.2">
      <c r="A389" s="2"/>
      <c r="B389" s="106"/>
      <c r="C389" s="106"/>
      <c r="D389" s="3" t="s">
        <v>28</v>
      </c>
      <c r="E389" s="4" t="s">
        <v>29</v>
      </c>
      <c r="F389" s="46">
        <v>13320</v>
      </c>
      <c r="G389" s="5">
        <v>12660.49</v>
      </c>
      <c r="H389" s="6">
        <f t="shared" si="10"/>
        <v>0.95048723723723727</v>
      </c>
    </row>
    <row r="390" spans="1:8" ht="17.100000000000001" customHeight="1" x14ac:dyDescent="0.2">
      <c r="A390" s="2"/>
      <c r="B390" s="106"/>
      <c r="C390" s="106"/>
      <c r="D390" s="3" t="s">
        <v>30</v>
      </c>
      <c r="E390" s="4" t="s">
        <v>31</v>
      </c>
      <c r="F390" s="46">
        <v>4935</v>
      </c>
      <c r="G390" s="5">
        <v>2412.91</v>
      </c>
      <c r="H390" s="6">
        <f t="shared" si="10"/>
        <v>0.48893819655521781</v>
      </c>
    </row>
    <row r="391" spans="1:8" ht="17.100000000000001" customHeight="1" x14ac:dyDescent="0.2">
      <c r="A391" s="2"/>
      <c r="B391" s="106"/>
      <c r="C391" s="106"/>
      <c r="D391" s="3" t="s">
        <v>100</v>
      </c>
      <c r="E391" s="4" t="s">
        <v>101</v>
      </c>
      <c r="F391" s="46">
        <v>780</v>
      </c>
      <c r="G391" s="5">
        <v>238</v>
      </c>
      <c r="H391" s="6">
        <f t="shared" si="10"/>
        <v>0.30512820512820515</v>
      </c>
    </row>
    <row r="392" spans="1:8" ht="17.100000000000001" customHeight="1" x14ac:dyDescent="0.2">
      <c r="A392" s="2"/>
      <c r="B392" s="106"/>
      <c r="C392" s="106"/>
      <c r="D392" s="3" t="s">
        <v>9</v>
      </c>
      <c r="E392" s="4" t="s">
        <v>10</v>
      </c>
      <c r="F392" s="46">
        <v>30530</v>
      </c>
      <c r="G392" s="5">
        <v>26617.57</v>
      </c>
      <c r="H392" s="6">
        <f t="shared" si="10"/>
        <v>0.87184965607599085</v>
      </c>
    </row>
    <row r="393" spans="1:8" ht="17.100000000000001" customHeight="1" x14ac:dyDescent="0.2">
      <c r="A393" s="1"/>
      <c r="B393" s="108" t="s">
        <v>233</v>
      </c>
      <c r="C393" s="108"/>
      <c r="D393" s="13"/>
      <c r="E393" s="14" t="s">
        <v>234</v>
      </c>
      <c r="F393" s="45">
        <v>52350</v>
      </c>
      <c r="G393" s="15">
        <v>35733.370000000003</v>
      </c>
      <c r="H393" s="16">
        <f t="shared" si="10"/>
        <v>0.68258586437440316</v>
      </c>
    </row>
    <row r="394" spans="1:8" ht="17.100000000000001" customHeight="1" x14ac:dyDescent="0.2">
      <c r="A394" s="2"/>
      <c r="B394" s="106"/>
      <c r="C394" s="106"/>
      <c r="D394" s="3" t="s">
        <v>24</v>
      </c>
      <c r="E394" s="4" t="s">
        <v>25</v>
      </c>
      <c r="F394" s="46">
        <v>1700</v>
      </c>
      <c r="G394" s="5">
        <v>633.64</v>
      </c>
      <c r="H394" s="6">
        <f t="shared" si="10"/>
        <v>0.37272941176470586</v>
      </c>
    </row>
    <row r="395" spans="1:8" ht="17.100000000000001" customHeight="1" x14ac:dyDescent="0.2">
      <c r="A395" s="2"/>
      <c r="B395" s="106"/>
      <c r="C395" s="106"/>
      <c r="D395" s="3" t="s">
        <v>26</v>
      </c>
      <c r="E395" s="4" t="s">
        <v>27</v>
      </c>
      <c r="F395" s="46">
        <v>250</v>
      </c>
      <c r="G395" s="5">
        <v>90.78</v>
      </c>
      <c r="H395" s="6">
        <f t="shared" si="10"/>
        <v>0.36312</v>
      </c>
    </row>
    <row r="396" spans="1:8" ht="17.100000000000001" customHeight="1" x14ac:dyDescent="0.2">
      <c r="A396" s="2"/>
      <c r="B396" s="106"/>
      <c r="C396" s="106"/>
      <c r="D396" s="3" t="s">
        <v>28</v>
      </c>
      <c r="E396" s="4" t="s">
        <v>29</v>
      </c>
      <c r="F396" s="46">
        <v>20000</v>
      </c>
      <c r="G396" s="5">
        <v>10651.7</v>
      </c>
      <c r="H396" s="6">
        <f t="shared" si="10"/>
        <v>0.53258500000000009</v>
      </c>
    </row>
    <row r="397" spans="1:8" ht="17.100000000000001" customHeight="1" x14ac:dyDescent="0.2">
      <c r="A397" s="2"/>
      <c r="B397" s="106"/>
      <c r="C397" s="106"/>
      <c r="D397" s="3" t="s">
        <v>30</v>
      </c>
      <c r="E397" s="4" t="s">
        <v>31</v>
      </c>
      <c r="F397" s="46">
        <v>22840</v>
      </c>
      <c r="G397" s="5">
        <v>19456.849999999999</v>
      </c>
      <c r="H397" s="6">
        <f t="shared" si="10"/>
        <v>0.85187609457092817</v>
      </c>
    </row>
    <row r="398" spans="1:8" ht="17.100000000000001" customHeight="1" x14ac:dyDescent="0.2">
      <c r="A398" s="2"/>
      <c r="B398" s="106"/>
      <c r="C398" s="106"/>
      <c r="D398" s="3" t="s">
        <v>9</v>
      </c>
      <c r="E398" s="4" t="s">
        <v>10</v>
      </c>
      <c r="F398" s="46">
        <v>7560</v>
      </c>
      <c r="G398" s="5">
        <v>4900.3999999999996</v>
      </c>
      <c r="H398" s="6">
        <f t="shared" si="10"/>
        <v>0.64820105820105811</v>
      </c>
    </row>
    <row r="399" spans="1:8" ht="17.100000000000001" customHeight="1" x14ac:dyDescent="0.2">
      <c r="A399" s="1"/>
      <c r="B399" s="108" t="s">
        <v>235</v>
      </c>
      <c r="C399" s="108"/>
      <c r="D399" s="13"/>
      <c r="E399" s="14" t="s">
        <v>236</v>
      </c>
      <c r="F399" s="45">
        <v>350910</v>
      </c>
      <c r="G399" s="15">
        <v>337073.16</v>
      </c>
      <c r="H399" s="16">
        <f t="shared" si="10"/>
        <v>0.96056869282722057</v>
      </c>
    </row>
    <row r="400" spans="1:8" ht="17.100000000000001" customHeight="1" x14ac:dyDescent="0.2">
      <c r="A400" s="2"/>
      <c r="B400" s="106"/>
      <c r="C400" s="106"/>
      <c r="D400" s="3" t="s">
        <v>30</v>
      </c>
      <c r="E400" s="4" t="s">
        <v>31</v>
      </c>
      <c r="F400" s="46">
        <v>2000</v>
      </c>
      <c r="G400" s="5">
        <v>1008.76</v>
      </c>
      <c r="H400" s="6">
        <f t="shared" si="10"/>
        <v>0.50438000000000005</v>
      </c>
    </row>
    <row r="401" spans="1:8" ht="17.100000000000001" customHeight="1" x14ac:dyDescent="0.2">
      <c r="A401" s="2"/>
      <c r="B401" s="106"/>
      <c r="C401" s="106"/>
      <c r="D401" s="3" t="s">
        <v>42</v>
      </c>
      <c r="E401" s="4" t="s">
        <v>43</v>
      </c>
      <c r="F401" s="46">
        <v>126000</v>
      </c>
      <c r="G401" s="5">
        <v>122428</v>
      </c>
      <c r="H401" s="6">
        <f t="shared" si="10"/>
        <v>0.97165079365079365</v>
      </c>
    </row>
    <row r="402" spans="1:8" ht="16.5" customHeight="1" x14ac:dyDescent="0.2">
      <c r="A402" s="2"/>
      <c r="B402" s="106"/>
      <c r="C402" s="106"/>
      <c r="D402" s="3" t="s">
        <v>64</v>
      </c>
      <c r="E402" s="4" t="s">
        <v>65</v>
      </c>
      <c r="F402" s="46">
        <v>135910</v>
      </c>
      <c r="G402" s="5">
        <v>132213.79</v>
      </c>
      <c r="H402" s="6">
        <f t="shared" si="10"/>
        <v>0.97280398793319112</v>
      </c>
    </row>
    <row r="403" spans="1:8" ht="17.100000000000001" customHeight="1" x14ac:dyDescent="0.2">
      <c r="A403" s="2"/>
      <c r="B403" s="106"/>
      <c r="C403" s="106"/>
      <c r="D403" s="3" t="s">
        <v>9</v>
      </c>
      <c r="E403" s="4" t="s">
        <v>10</v>
      </c>
      <c r="F403" s="46">
        <v>7000</v>
      </c>
      <c r="G403" s="5">
        <v>5292.36</v>
      </c>
      <c r="H403" s="6">
        <f t="shared" si="10"/>
        <v>0.75605142857142849</v>
      </c>
    </row>
    <row r="404" spans="1:8" ht="17.100000000000001" customHeight="1" x14ac:dyDescent="0.2">
      <c r="A404" s="2"/>
      <c r="B404" s="106"/>
      <c r="C404" s="106"/>
      <c r="D404" s="3" t="s">
        <v>50</v>
      </c>
      <c r="E404" s="4" t="s">
        <v>51</v>
      </c>
      <c r="F404" s="46">
        <v>80000</v>
      </c>
      <c r="G404" s="5">
        <v>76130.25</v>
      </c>
      <c r="H404" s="6">
        <f t="shared" si="10"/>
        <v>0.95162812500000005</v>
      </c>
    </row>
    <row r="405" spans="1:8" ht="26.25" customHeight="1" x14ac:dyDescent="0.2">
      <c r="A405" s="1"/>
      <c r="B405" s="108" t="s">
        <v>237</v>
      </c>
      <c r="C405" s="108"/>
      <c r="D405" s="13"/>
      <c r="E405" s="14" t="s">
        <v>238</v>
      </c>
      <c r="F405" s="45">
        <v>40000</v>
      </c>
      <c r="G405" s="15">
        <v>21302.21</v>
      </c>
      <c r="H405" s="16">
        <f t="shared" si="10"/>
        <v>0.53255524999999992</v>
      </c>
    </row>
    <row r="406" spans="1:8" ht="17.100000000000001" customHeight="1" x14ac:dyDescent="0.2">
      <c r="A406" s="2"/>
      <c r="B406" s="106"/>
      <c r="C406" s="106"/>
      <c r="D406" s="3" t="s">
        <v>28</v>
      </c>
      <c r="E406" s="4" t="s">
        <v>29</v>
      </c>
      <c r="F406" s="46">
        <v>10000</v>
      </c>
      <c r="G406" s="5">
        <v>2630</v>
      </c>
      <c r="H406" s="6">
        <f t="shared" si="10"/>
        <v>0.26300000000000001</v>
      </c>
    </row>
    <row r="407" spans="1:8" ht="17.100000000000001" customHeight="1" x14ac:dyDescent="0.2">
      <c r="A407" s="2"/>
      <c r="B407" s="106"/>
      <c r="C407" s="106"/>
      <c r="D407" s="3" t="s">
        <v>30</v>
      </c>
      <c r="E407" s="4" t="s">
        <v>31</v>
      </c>
      <c r="F407" s="46">
        <v>10000</v>
      </c>
      <c r="G407" s="5">
        <v>1166.21</v>
      </c>
      <c r="H407" s="6">
        <f t="shared" si="10"/>
        <v>0.116621</v>
      </c>
    </row>
    <row r="408" spans="1:8" ht="17.100000000000001" customHeight="1" x14ac:dyDescent="0.2">
      <c r="A408" s="2"/>
      <c r="B408" s="106"/>
      <c r="C408" s="106"/>
      <c r="D408" s="3" t="s">
        <v>9</v>
      </c>
      <c r="E408" s="4" t="s">
        <v>10</v>
      </c>
      <c r="F408" s="46">
        <v>20000</v>
      </c>
      <c r="G408" s="5">
        <v>17506</v>
      </c>
      <c r="H408" s="6">
        <f t="shared" si="10"/>
        <v>0.87529999999999997</v>
      </c>
    </row>
    <row r="409" spans="1:8" ht="17.100000000000001" customHeight="1" x14ac:dyDescent="0.2">
      <c r="A409" s="1"/>
      <c r="B409" s="108" t="s">
        <v>239</v>
      </c>
      <c r="C409" s="108"/>
      <c r="D409" s="13"/>
      <c r="E409" s="14" t="s">
        <v>21</v>
      </c>
      <c r="F409" s="45">
        <v>918574.22</v>
      </c>
      <c r="G409" s="15">
        <v>363228.14</v>
      </c>
      <c r="H409" s="16">
        <f t="shared" si="10"/>
        <v>0.39542601141146766</v>
      </c>
    </row>
    <row r="410" spans="1:8" ht="17.100000000000001" customHeight="1" x14ac:dyDescent="0.2">
      <c r="A410" s="2"/>
      <c r="B410" s="106"/>
      <c r="C410" s="106"/>
      <c r="D410" s="3" t="s">
        <v>30</v>
      </c>
      <c r="E410" s="4" t="s">
        <v>31</v>
      </c>
      <c r="F410" s="46">
        <v>128170</v>
      </c>
      <c r="G410" s="5">
        <v>112831.8</v>
      </c>
      <c r="H410" s="6">
        <f t="shared" si="10"/>
        <v>0.88032925021455877</v>
      </c>
    </row>
    <row r="411" spans="1:8" ht="17.100000000000001" customHeight="1" x14ac:dyDescent="0.2">
      <c r="A411" s="2"/>
      <c r="B411" s="106"/>
      <c r="C411" s="106"/>
      <c r="D411" s="3" t="s">
        <v>42</v>
      </c>
      <c r="E411" s="4" t="s">
        <v>43</v>
      </c>
      <c r="F411" s="46">
        <v>640</v>
      </c>
      <c r="G411" s="5">
        <v>638.91</v>
      </c>
      <c r="H411" s="6">
        <f t="shared" si="10"/>
        <v>0.99829687499999997</v>
      </c>
    </row>
    <row r="412" spans="1:8" s="61" customFormat="1" ht="17.100000000000001" customHeight="1" x14ac:dyDescent="0.2">
      <c r="A412" s="62"/>
      <c r="B412" s="63"/>
      <c r="C412" s="59"/>
      <c r="D412" s="60" t="s">
        <v>64</v>
      </c>
      <c r="E412" s="4" t="s">
        <v>65</v>
      </c>
      <c r="F412" s="46">
        <v>3000</v>
      </c>
      <c r="G412" s="5">
        <v>0</v>
      </c>
      <c r="H412" s="6">
        <f t="shared" si="10"/>
        <v>0</v>
      </c>
    </row>
    <row r="413" spans="1:8" ht="17.100000000000001" customHeight="1" x14ac:dyDescent="0.2">
      <c r="A413" s="2"/>
      <c r="B413" s="106"/>
      <c r="C413" s="100"/>
      <c r="D413" s="60" t="s">
        <v>9</v>
      </c>
      <c r="E413" s="4" t="s">
        <v>10</v>
      </c>
      <c r="F413" s="46">
        <v>156045.72</v>
      </c>
      <c r="G413" s="5">
        <v>130329.27</v>
      </c>
      <c r="H413" s="6">
        <f t="shared" si="10"/>
        <v>0.83519926083201768</v>
      </c>
    </row>
    <row r="414" spans="1:8" s="61" customFormat="1" ht="17.100000000000001" customHeight="1" x14ac:dyDescent="0.2">
      <c r="A414" s="62"/>
      <c r="B414" s="63"/>
      <c r="C414" s="59"/>
      <c r="D414" s="60" t="s">
        <v>32</v>
      </c>
      <c r="E414" s="4" t="s">
        <v>33</v>
      </c>
      <c r="F414" s="46">
        <v>240</v>
      </c>
      <c r="G414" s="5">
        <v>0</v>
      </c>
      <c r="H414" s="6">
        <f t="shared" si="10"/>
        <v>0</v>
      </c>
    </row>
    <row r="415" spans="1:8" ht="17.100000000000001" customHeight="1" x14ac:dyDescent="0.2">
      <c r="A415" s="2"/>
      <c r="B415" s="106"/>
      <c r="C415" s="100"/>
      <c r="D415" s="60" t="s">
        <v>50</v>
      </c>
      <c r="E415" s="4" t="s">
        <v>51</v>
      </c>
      <c r="F415" s="46">
        <v>200000</v>
      </c>
      <c r="G415" s="5">
        <v>50000</v>
      </c>
      <c r="H415" s="6">
        <f t="shared" si="10"/>
        <v>0.25</v>
      </c>
    </row>
    <row r="416" spans="1:8" s="61" customFormat="1" ht="17.100000000000001" customHeight="1" x14ac:dyDescent="0.2">
      <c r="A416" s="62"/>
      <c r="B416" s="63"/>
      <c r="C416" s="59"/>
      <c r="D416" s="60" t="s">
        <v>300</v>
      </c>
      <c r="E416" s="4" t="s">
        <v>51</v>
      </c>
      <c r="F416" s="46">
        <v>22387.72</v>
      </c>
      <c r="G416" s="5">
        <v>22387.72</v>
      </c>
      <c r="H416" s="6">
        <f t="shared" si="10"/>
        <v>1</v>
      </c>
    </row>
    <row r="417" spans="1:8" ht="17.100000000000001" customHeight="1" x14ac:dyDescent="0.2">
      <c r="A417" s="2"/>
      <c r="B417" s="106"/>
      <c r="C417" s="106"/>
      <c r="D417" s="3" t="s">
        <v>66</v>
      </c>
      <c r="E417" s="4" t="s">
        <v>51</v>
      </c>
      <c r="F417" s="46">
        <v>330000</v>
      </c>
      <c r="G417" s="5">
        <v>0</v>
      </c>
      <c r="H417" s="6">
        <f t="shared" si="10"/>
        <v>0</v>
      </c>
    </row>
    <row r="418" spans="1:8" ht="17.100000000000001" customHeight="1" x14ac:dyDescent="0.2">
      <c r="A418" s="2"/>
      <c r="B418" s="106"/>
      <c r="C418" s="106"/>
      <c r="D418" s="3" t="s">
        <v>67</v>
      </c>
      <c r="E418" s="4" t="s">
        <v>51</v>
      </c>
      <c r="F418" s="46">
        <v>63090.78</v>
      </c>
      <c r="G418" s="5">
        <v>33950.78</v>
      </c>
      <c r="H418" s="6">
        <f t="shared" si="10"/>
        <v>0.53812585610765951</v>
      </c>
    </row>
    <row r="419" spans="1:8" ht="17.100000000000001" customHeight="1" x14ac:dyDescent="0.2">
      <c r="A419" s="2"/>
      <c r="B419" s="106"/>
      <c r="C419" s="106"/>
      <c r="D419" s="3" t="s">
        <v>80</v>
      </c>
      <c r="E419" s="4" t="s">
        <v>81</v>
      </c>
      <c r="F419" s="46">
        <v>15000</v>
      </c>
      <c r="G419" s="5">
        <v>13089.66</v>
      </c>
      <c r="H419" s="6">
        <f t="shared" si="10"/>
        <v>0.87264399999999998</v>
      </c>
    </row>
    <row r="420" spans="1:8" ht="17.100000000000001" customHeight="1" x14ac:dyDescent="0.2">
      <c r="A420" s="9" t="s">
        <v>240</v>
      </c>
      <c r="B420" s="107"/>
      <c r="C420" s="107"/>
      <c r="D420" s="9"/>
      <c r="E420" s="10" t="s">
        <v>241</v>
      </c>
      <c r="F420" s="52">
        <v>350047</v>
      </c>
      <c r="G420" s="11">
        <v>277744.09000000003</v>
      </c>
      <c r="H420" s="12">
        <f t="shared" si="10"/>
        <v>0.79344799412650313</v>
      </c>
    </row>
    <row r="421" spans="1:8" ht="17.100000000000001" customHeight="1" x14ac:dyDescent="0.2">
      <c r="A421" s="1"/>
      <c r="B421" s="108" t="s">
        <v>242</v>
      </c>
      <c r="C421" s="108"/>
      <c r="D421" s="13"/>
      <c r="E421" s="14" t="s">
        <v>243</v>
      </c>
      <c r="F421" s="45">
        <v>201842</v>
      </c>
      <c r="G421" s="15">
        <v>140993.32</v>
      </c>
      <c r="H421" s="16">
        <f t="shared" si="10"/>
        <v>0.69853311005638075</v>
      </c>
    </row>
    <row r="422" spans="1:8" ht="17.100000000000001" customHeight="1" x14ac:dyDescent="0.2">
      <c r="A422" s="2"/>
      <c r="B422" s="106"/>
      <c r="C422" s="106"/>
      <c r="D422" s="3" t="s">
        <v>24</v>
      </c>
      <c r="E422" s="4" t="s">
        <v>25</v>
      </c>
      <c r="F422" s="46">
        <v>5600</v>
      </c>
      <c r="G422" s="5">
        <v>4934.04</v>
      </c>
      <c r="H422" s="6">
        <f t="shared" si="10"/>
        <v>0.88107857142857138</v>
      </c>
    </row>
    <row r="423" spans="1:8" ht="17.100000000000001" customHeight="1" x14ac:dyDescent="0.2">
      <c r="A423" s="2"/>
      <c r="B423" s="106"/>
      <c r="C423" s="106"/>
      <c r="D423" s="3" t="s">
        <v>26</v>
      </c>
      <c r="E423" s="4" t="s">
        <v>27</v>
      </c>
      <c r="F423" s="46">
        <v>600</v>
      </c>
      <c r="G423" s="5">
        <v>445.27</v>
      </c>
      <c r="H423" s="6">
        <f t="shared" si="10"/>
        <v>0.74211666666666665</v>
      </c>
    </row>
    <row r="424" spans="1:8" ht="17.100000000000001" customHeight="1" x14ac:dyDescent="0.2">
      <c r="A424" s="2"/>
      <c r="B424" s="106"/>
      <c r="C424" s="106"/>
      <c r="D424" s="3" t="s">
        <v>28</v>
      </c>
      <c r="E424" s="4" t="s">
        <v>29</v>
      </c>
      <c r="F424" s="46">
        <v>47000</v>
      </c>
      <c r="G424" s="5">
        <v>46157.85</v>
      </c>
      <c r="H424" s="6">
        <f t="shared" si="10"/>
        <v>0.98208191489361696</v>
      </c>
    </row>
    <row r="425" spans="1:8" ht="17.100000000000001" customHeight="1" x14ac:dyDescent="0.2">
      <c r="A425" s="2"/>
      <c r="B425" s="106"/>
      <c r="C425" s="106"/>
      <c r="D425" s="3" t="s">
        <v>30</v>
      </c>
      <c r="E425" s="4" t="s">
        <v>31</v>
      </c>
      <c r="F425" s="46">
        <v>26000</v>
      </c>
      <c r="G425" s="5">
        <v>18948.439999999999</v>
      </c>
      <c r="H425" s="6">
        <f t="shared" si="10"/>
        <v>0.72878615384615375</v>
      </c>
    </row>
    <row r="426" spans="1:8" ht="17.100000000000001" customHeight="1" x14ac:dyDescent="0.2">
      <c r="A426" s="2"/>
      <c r="B426" s="106"/>
      <c r="C426" s="106"/>
      <c r="D426" s="3" t="s">
        <v>42</v>
      </c>
      <c r="E426" s="4" t="s">
        <v>43</v>
      </c>
      <c r="F426" s="46">
        <v>59600</v>
      </c>
      <c r="G426" s="5">
        <v>41910.699999999997</v>
      </c>
      <c r="H426" s="6">
        <f t="shared" si="10"/>
        <v>0.70319966442953019</v>
      </c>
    </row>
    <row r="427" spans="1:8" ht="20.100000000000001" customHeight="1" x14ac:dyDescent="0.2">
      <c r="A427" s="2"/>
      <c r="B427" s="106"/>
      <c r="C427" s="106"/>
      <c r="D427" s="3" t="s">
        <v>64</v>
      </c>
      <c r="E427" s="4" t="s">
        <v>65</v>
      </c>
      <c r="F427" s="46">
        <v>3000</v>
      </c>
      <c r="G427" s="5">
        <v>607.63</v>
      </c>
      <c r="H427" s="6">
        <f t="shared" si="10"/>
        <v>0.20254333333333333</v>
      </c>
    </row>
    <row r="428" spans="1:8" ht="17.100000000000001" customHeight="1" x14ac:dyDescent="0.2">
      <c r="A428" s="2"/>
      <c r="B428" s="106"/>
      <c r="C428" s="106"/>
      <c r="D428" s="3" t="s">
        <v>9</v>
      </c>
      <c r="E428" s="4" t="s">
        <v>10</v>
      </c>
      <c r="F428" s="46">
        <v>21542</v>
      </c>
      <c r="G428" s="5">
        <v>17284.53</v>
      </c>
      <c r="H428" s="6">
        <f t="shared" si="10"/>
        <v>0.80236421873549335</v>
      </c>
    </row>
    <row r="429" spans="1:8" ht="17.100000000000001" customHeight="1" x14ac:dyDescent="0.2">
      <c r="A429" s="2"/>
      <c r="B429" s="106"/>
      <c r="C429" s="106"/>
      <c r="D429" s="3" t="s">
        <v>44</v>
      </c>
      <c r="E429" s="4" t="s">
        <v>45</v>
      </c>
      <c r="F429" s="46">
        <v>5600</v>
      </c>
      <c r="G429" s="5">
        <v>4164.5600000000004</v>
      </c>
      <c r="H429" s="6">
        <f t="shared" si="10"/>
        <v>0.74367142857142865</v>
      </c>
    </row>
    <row r="430" spans="1:8" ht="26.25" customHeight="1" x14ac:dyDescent="0.2">
      <c r="A430" s="2"/>
      <c r="B430" s="106"/>
      <c r="C430" s="106"/>
      <c r="D430" s="3" t="s">
        <v>76</v>
      </c>
      <c r="E430" s="4" t="s">
        <v>77</v>
      </c>
      <c r="F430" s="46">
        <v>12000</v>
      </c>
      <c r="G430" s="5">
        <v>6540.3</v>
      </c>
      <c r="H430" s="6">
        <f t="shared" si="10"/>
        <v>0.54502499999999998</v>
      </c>
    </row>
    <row r="431" spans="1:8" ht="17.100000000000001" customHeight="1" x14ac:dyDescent="0.2">
      <c r="A431" s="2"/>
      <c r="B431" s="106"/>
      <c r="C431" s="106"/>
      <c r="D431" s="3" t="s">
        <v>50</v>
      </c>
      <c r="E431" s="4" t="s">
        <v>51</v>
      </c>
      <c r="F431" s="46">
        <v>20900</v>
      </c>
      <c r="G431" s="5">
        <v>0</v>
      </c>
      <c r="H431" s="6">
        <f t="shared" si="10"/>
        <v>0</v>
      </c>
    </row>
    <row r="432" spans="1:8" ht="18" customHeight="1" x14ac:dyDescent="0.2">
      <c r="A432" s="1"/>
      <c r="B432" s="108" t="s">
        <v>244</v>
      </c>
      <c r="C432" s="108"/>
      <c r="D432" s="13"/>
      <c r="E432" s="14" t="s">
        <v>245</v>
      </c>
      <c r="F432" s="45">
        <v>81000</v>
      </c>
      <c r="G432" s="15">
        <v>74087.55</v>
      </c>
      <c r="H432" s="16">
        <f t="shared" si="10"/>
        <v>0.91466111111111115</v>
      </c>
    </row>
    <row r="433" spans="1:8" ht="30" customHeight="1" x14ac:dyDescent="0.2">
      <c r="A433" s="2"/>
      <c r="B433" s="106"/>
      <c r="C433" s="106"/>
      <c r="D433" s="3" t="s">
        <v>246</v>
      </c>
      <c r="E433" s="4" t="s">
        <v>247</v>
      </c>
      <c r="F433" s="46">
        <v>81000</v>
      </c>
      <c r="G433" s="5">
        <v>74087.55</v>
      </c>
      <c r="H433" s="6">
        <f t="shared" si="10"/>
        <v>0.91466111111111115</v>
      </c>
    </row>
    <row r="434" spans="1:8" ht="17.100000000000001" customHeight="1" x14ac:dyDescent="0.2">
      <c r="A434" s="1"/>
      <c r="B434" s="108" t="s">
        <v>248</v>
      </c>
      <c r="C434" s="108"/>
      <c r="D434" s="13"/>
      <c r="E434" s="14" t="s">
        <v>21</v>
      </c>
      <c r="F434" s="45">
        <v>67205</v>
      </c>
      <c r="G434" s="15">
        <v>62663.22</v>
      </c>
      <c r="H434" s="16">
        <f t="shared" si="10"/>
        <v>0.93241901644222902</v>
      </c>
    </row>
    <row r="435" spans="1:8" ht="59.25" customHeight="1" x14ac:dyDescent="0.2">
      <c r="A435" s="2"/>
      <c r="B435" s="106"/>
      <c r="C435" s="106"/>
      <c r="D435" s="3" t="s">
        <v>137</v>
      </c>
      <c r="E435" s="4" t="s">
        <v>138</v>
      </c>
      <c r="F435" s="46">
        <v>23000</v>
      </c>
      <c r="G435" s="5">
        <v>23000</v>
      </c>
      <c r="H435" s="6">
        <f t="shared" si="10"/>
        <v>1</v>
      </c>
    </row>
    <row r="436" spans="1:8" ht="17.100000000000001" customHeight="1" x14ac:dyDescent="0.2">
      <c r="A436" s="2"/>
      <c r="B436" s="106"/>
      <c r="C436" s="106"/>
      <c r="D436" s="3" t="s">
        <v>28</v>
      </c>
      <c r="E436" s="4" t="s">
        <v>29</v>
      </c>
      <c r="F436" s="46">
        <v>8000</v>
      </c>
      <c r="G436" s="5">
        <v>4958</v>
      </c>
      <c r="H436" s="6">
        <f t="shared" si="10"/>
        <v>0.61975000000000002</v>
      </c>
    </row>
    <row r="437" spans="1:8" ht="17.100000000000001" customHeight="1" x14ac:dyDescent="0.2">
      <c r="A437" s="2"/>
      <c r="B437" s="106"/>
      <c r="C437" s="106"/>
      <c r="D437" s="3" t="s">
        <v>30</v>
      </c>
      <c r="E437" s="4" t="s">
        <v>31</v>
      </c>
      <c r="F437" s="46">
        <v>17900</v>
      </c>
      <c r="G437" s="5">
        <v>17011.990000000002</v>
      </c>
      <c r="H437" s="6">
        <f t="shared" si="10"/>
        <v>0.95039050279329618</v>
      </c>
    </row>
    <row r="438" spans="1:8" ht="17.100000000000001" customHeight="1" x14ac:dyDescent="0.2">
      <c r="A438" s="2"/>
      <c r="B438" s="106"/>
      <c r="C438" s="106"/>
      <c r="D438" s="3" t="s">
        <v>9</v>
      </c>
      <c r="E438" s="4" t="s">
        <v>10</v>
      </c>
      <c r="F438" s="46">
        <v>18305</v>
      </c>
      <c r="G438" s="5">
        <v>17693.23</v>
      </c>
      <c r="H438" s="6">
        <f t="shared" ref="H438:H454" si="11">G438/F438</f>
        <v>0.966579076754985</v>
      </c>
    </row>
    <row r="439" spans="1:8" ht="17.100000000000001" customHeight="1" x14ac:dyDescent="0.2">
      <c r="A439" s="9" t="s">
        <v>249</v>
      </c>
      <c r="B439" s="107"/>
      <c r="C439" s="107"/>
      <c r="D439" s="9"/>
      <c r="E439" s="10" t="s">
        <v>250</v>
      </c>
      <c r="F439" s="52">
        <v>927084.46</v>
      </c>
      <c r="G439" s="11">
        <v>861852.96</v>
      </c>
      <c r="H439" s="12">
        <f t="shared" si="11"/>
        <v>0.92963801809384228</v>
      </c>
    </row>
    <row r="440" spans="1:8" ht="17.100000000000001" customHeight="1" x14ac:dyDescent="0.2">
      <c r="A440" s="1"/>
      <c r="B440" s="108" t="s">
        <v>251</v>
      </c>
      <c r="C440" s="108"/>
      <c r="D440" s="13"/>
      <c r="E440" s="14" t="s">
        <v>252</v>
      </c>
      <c r="F440" s="45">
        <v>100419</v>
      </c>
      <c r="G440" s="15">
        <v>69976.08</v>
      </c>
      <c r="H440" s="16">
        <f t="shared" si="11"/>
        <v>0.69684103605891312</v>
      </c>
    </row>
    <row r="441" spans="1:8" ht="17.100000000000001" customHeight="1" x14ac:dyDescent="0.2">
      <c r="A441" s="2"/>
      <c r="B441" s="106"/>
      <c r="C441" s="106"/>
      <c r="D441" s="3" t="s">
        <v>24</v>
      </c>
      <c r="E441" s="4" t="s">
        <v>25</v>
      </c>
      <c r="F441" s="46">
        <v>2500</v>
      </c>
      <c r="G441" s="5">
        <v>2462.4</v>
      </c>
      <c r="H441" s="6">
        <f t="shared" si="11"/>
        <v>0.98496000000000006</v>
      </c>
    </row>
    <row r="442" spans="1:8" ht="17.100000000000001" customHeight="1" x14ac:dyDescent="0.2">
      <c r="A442" s="2"/>
      <c r="B442" s="106"/>
      <c r="C442" s="106"/>
      <c r="D442" s="3" t="s">
        <v>26</v>
      </c>
      <c r="E442" s="4" t="s">
        <v>27</v>
      </c>
      <c r="F442" s="46">
        <v>370</v>
      </c>
      <c r="G442" s="5">
        <v>352.8</v>
      </c>
      <c r="H442" s="6">
        <f t="shared" si="11"/>
        <v>0.95351351351351354</v>
      </c>
    </row>
    <row r="443" spans="1:8" ht="17.100000000000001" customHeight="1" x14ac:dyDescent="0.2">
      <c r="A443" s="2"/>
      <c r="B443" s="106"/>
      <c r="C443" s="106"/>
      <c r="D443" s="3" t="s">
        <v>28</v>
      </c>
      <c r="E443" s="4" t="s">
        <v>29</v>
      </c>
      <c r="F443" s="46">
        <v>30000</v>
      </c>
      <c r="G443" s="5">
        <v>27900</v>
      </c>
      <c r="H443" s="6">
        <f t="shared" si="11"/>
        <v>0.93</v>
      </c>
    </row>
    <row r="444" spans="1:8" ht="17.100000000000001" customHeight="1" x14ac:dyDescent="0.2">
      <c r="A444" s="2"/>
      <c r="B444" s="106"/>
      <c r="C444" s="106"/>
      <c r="D444" s="3" t="s">
        <v>30</v>
      </c>
      <c r="E444" s="4" t="s">
        <v>31</v>
      </c>
      <c r="F444" s="46">
        <v>16000</v>
      </c>
      <c r="G444" s="5">
        <v>8900.07</v>
      </c>
      <c r="H444" s="6">
        <f t="shared" si="11"/>
        <v>0.55625437499999997</v>
      </c>
    </row>
    <row r="445" spans="1:8" ht="15" customHeight="1" x14ac:dyDescent="0.2">
      <c r="A445" s="2"/>
      <c r="B445" s="106"/>
      <c r="C445" s="106"/>
      <c r="D445" s="3" t="s">
        <v>42</v>
      </c>
      <c r="E445" s="4" t="s">
        <v>43</v>
      </c>
      <c r="F445" s="46">
        <v>36975</v>
      </c>
      <c r="G445" s="5">
        <v>24770.97</v>
      </c>
      <c r="H445" s="6">
        <f t="shared" si="11"/>
        <v>0.66993833671399594</v>
      </c>
    </row>
    <row r="446" spans="1:8" ht="13.5" customHeight="1" x14ac:dyDescent="0.2">
      <c r="A446" s="2"/>
      <c r="B446" s="106"/>
      <c r="C446" s="106"/>
      <c r="D446" s="3" t="s">
        <v>9</v>
      </c>
      <c r="E446" s="4" t="s">
        <v>10</v>
      </c>
      <c r="F446" s="46">
        <v>12574</v>
      </c>
      <c r="G446" s="5">
        <v>3621.84</v>
      </c>
      <c r="H446" s="6">
        <f t="shared" si="11"/>
        <v>0.2880419914108478</v>
      </c>
    </row>
    <row r="447" spans="1:8" s="61" customFormat="1" ht="13.5" customHeight="1" x14ac:dyDescent="0.2">
      <c r="A447" s="62"/>
      <c r="B447" s="91"/>
      <c r="C447" s="90"/>
      <c r="D447" s="3" t="s">
        <v>50</v>
      </c>
      <c r="E447" s="4" t="s">
        <v>51</v>
      </c>
      <c r="F447" s="46">
        <v>2000</v>
      </c>
      <c r="G447" s="5">
        <v>1968</v>
      </c>
      <c r="H447" s="6">
        <f t="shared" si="11"/>
        <v>0.98399999999999999</v>
      </c>
    </row>
    <row r="448" spans="1:8" ht="17.100000000000001" customHeight="1" x14ac:dyDescent="0.2">
      <c r="A448" s="1"/>
      <c r="B448" s="108" t="s">
        <v>253</v>
      </c>
      <c r="C448" s="108"/>
      <c r="D448" s="13"/>
      <c r="E448" s="14" t="s">
        <v>254</v>
      </c>
      <c r="F448" s="45">
        <v>103500</v>
      </c>
      <c r="G448" s="15">
        <v>103500</v>
      </c>
      <c r="H448" s="16">
        <f t="shared" si="11"/>
        <v>1</v>
      </c>
    </row>
    <row r="449" spans="1:8" ht="60.75" customHeight="1" x14ac:dyDescent="0.2">
      <c r="A449" s="2"/>
      <c r="B449" s="106"/>
      <c r="C449" s="106"/>
      <c r="D449" s="3" t="s">
        <v>137</v>
      </c>
      <c r="E449" s="4" t="s">
        <v>138</v>
      </c>
      <c r="F449" s="46">
        <v>103500</v>
      </c>
      <c r="G449" s="5">
        <v>103500</v>
      </c>
      <c r="H449" s="6">
        <f t="shared" si="11"/>
        <v>1</v>
      </c>
    </row>
    <row r="450" spans="1:8" ht="17.100000000000001" customHeight="1" x14ac:dyDescent="0.2">
      <c r="A450" s="1"/>
      <c r="B450" s="108" t="s">
        <v>255</v>
      </c>
      <c r="C450" s="108"/>
      <c r="D450" s="13"/>
      <c r="E450" s="14" t="s">
        <v>21</v>
      </c>
      <c r="F450" s="45">
        <v>723165.46</v>
      </c>
      <c r="G450" s="15">
        <v>688376.88</v>
      </c>
      <c r="H450" s="16">
        <f t="shared" si="11"/>
        <v>0.9518940243633871</v>
      </c>
    </row>
    <row r="451" spans="1:8" ht="17.100000000000001" customHeight="1" x14ac:dyDescent="0.2">
      <c r="A451" s="2"/>
      <c r="B451" s="106"/>
      <c r="C451" s="106"/>
      <c r="D451" s="3" t="s">
        <v>30</v>
      </c>
      <c r="E451" s="4" t="s">
        <v>31</v>
      </c>
      <c r="F451" s="46">
        <v>7350</v>
      </c>
      <c r="G451" s="5">
        <v>7188.22</v>
      </c>
      <c r="H451" s="6">
        <f t="shared" si="11"/>
        <v>0.97798911564625857</v>
      </c>
    </row>
    <row r="452" spans="1:8" x14ac:dyDescent="0.2">
      <c r="A452" s="2"/>
      <c r="B452" s="106"/>
      <c r="C452" s="106"/>
      <c r="D452" s="3" t="s">
        <v>9</v>
      </c>
      <c r="E452" s="4" t="s">
        <v>10</v>
      </c>
      <c r="F452" s="46">
        <v>32925</v>
      </c>
      <c r="G452" s="5">
        <v>29085.66</v>
      </c>
      <c r="H452" s="6">
        <f t="shared" si="11"/>
        <v>0.88339134396355357</v>
      </c>
    </row>
    <row r="453" spans="1:8" x14ac:dyDescent="0.2">
      <c r="A453" s="2"/>
      <c r="B453" s="106"/>
      <c r="C453" s="106"/>
      <c r="D453" s="3" t="s">
        <v>50</v>
      </c>
      <c r="E453" s="4" t="s">
        <v>51</v>
      </c>
      <c r="F453" s="46">
        <v>682890.46</v>
      </c>
      <c r="G453" s="5">
        <v>652103</v>
      </c>
      <c r="H453" s="6">
        <f t="shared" si="11"/>
        <v>0.95491596119237054</v>
      </c>
    </row>
    <row r="454" spans="1:8" ht="17.25" customHeight="1" x14ac:dyDescent="0.2">
      <c r="A454" s="109" t="s">
        <v>256</v>
      </c>
      <c r="B454" s="109"/>
      <c r="C454" s="109"/>
      <c r="D454" s="109"/>
      <c r="E454" s="109"/>
      <c r="F454" s="92">
        <f>F6+F21+F39+F53+F56+F74+F82+F122+F127+F131+F168+F173+F176+F275+F287+F353+F357+F420+F439</f>
        <v>22636202.770000003</v>
      </c>
      <c r="G454" s="92">
        <f>G6+G21+G39+G53+G56+G74+G82+G122+G127+G131+G168+G173+G176+G275+G287+G353+G357+G420+G439</f>
        <v>20108240.080000002</v>
      </c>
      <c r="H454" s="93">
        <f t="shared" si="11"/>
        <v>0.88832213972962215</v>
      </c>
    </row>
  </sheetData>
  <mergeCells count="420">
    <mergeCell ref="A4:F4"/>
    <mergeCell ref="B5:C5"/>
    <mergeCell ref="B6:C6"/>
    <mergeCell ref="B10:C10"/>
    <mergeCell ref="B7:C7"/>
    <mergeCell ref="B8:C8"/>
    <mergeCell ref="B9:C9"/>
    <mergeCell ref="B16:C16"/>
    <mergeCell ref="B17:C17"/>
    <mergeCell ref="B18:C18"/>
    <mergeCell ref="B13:C13"/>
    <mergeCell ref="B14:C14"/>
    <mergeCell ref="B15:C15"/>
    <mergeCell ref="B22:C22"/>
    <mergeCell ref="B23:C23"/>
    <mergeCell ref="B24:C24"/>
    <mergeCell ref="B19:C19"/>
    <mergeCell ref="B20:C20"/>
    <mergeCell ref="B21:C21"/>
    <mergeCell ref="B28:C28"/>
    <mergeCell ref="B29:C29"/>
    <mergeCell ref="B30:C30"/>
    <mergeCell ref="B26:C26"/>
    <mergeCell ref="B27:C27"/>
    <mergeCell ref="B35:C35"/>
    <mergeCell ref="B36:C36"/>
    <mergeCell ref="B37:C37"/>
    <mergeCell ref="B32:C32"/>
    <mergeCell ref="B33:C33"/>
    <mergeCell ref="B34:C34"/>
    <mergeCell ref="B45:C45"/>
    <mergeCell ref="B42:C42"/>
    <mergeCell ref="B43:C43"/>
    <mergeCell ref="B44:C44"/>
    <mergeCell ref="B39:C39"/>
    <mergeCell ref="B40:C40"/>
    <mergeCell ref="B41:C41"/>
    <mergeCell ref="B49:C49"/>
    <mergeCell ref="B50:C50"/>
    <mergeCell ref="B51:C51"/>
    <mergeCell ref="B47:C47"/>
    <mergeCell ref="B48:C48"/>
    <mergeCell ref="B55:C55"/>
    <mergeCell ref="B56:C56"/>
    <mergeCell ref="B57:C57"/>
    <mergeCell ref="B52:C52"/>
    <mergeCell ref="B53:C53"/>
    <mergeCell ref="B54:C54"/>
    <mergeCell ref="B62:C62"/>
    <mergeCell ref="B63:C63"/>
    <mergeCell ref="B64:C64"/>
    <mergeCell ref="B59:C59"/>
    <mergeCell ref="B60:C60"/>
    <mergeCell ref="B61:C61"/>
    <mergeCell ref="B68:C68"/>
    <mergeCell ref="B69:C69"/>
    <mergeCell ref="B70:C70"/>
    <mergeCell ref="B65:C65"/>
    <mergeCell ref="B66:C66"/>
    <mergeCell ref="B67:C67"/>
    <mergeCell ref="B74:C74"/>
    <mergeCell ref="B75:C75"/>
    <mergeCell ref="B76:C76"/>
    <mergeCell ref="B71:C71"/>
    <mergeCell ref="B72:C72"/>
    <mergeCell ref="B79:C79"/>
    <mergeCell ref="B80:C80"/>
    <mergeCell ref="B81:C81"/>
    <mergeCell ref="B77:C77"/>
    <mergeCell ref="B78:C78"/>
    <mergeCell ref="B85:C85"/>
    <mergeCell ref="B86:C86"/>
    <mergeCell ref="B87:C87"/>
    <mergeCell ref="B82:C82"/>
    <mergeCell ref="B83:C83"/>
    <mergeCell ref="B84:C84"/>
    <mergeCell ref="B90:C90"/>
    <mergeCell ref="B91:C91"/>
    <mergeCell ref="B92:C92"/>
    <mergeCell ref="B88:C88"/>
    <mergeCell ref="B89:C89"/>
    <mergeCell ref="B96:C96"/>
    <mergeCell ref="B97:C97"/>
    <mergeCell ref="B98:C98"/>
    <mergeCell ref="B93:C93"/>
    <mergeCell ref="B94:C94"/>
    <mergeCell ref="B95:C95"/>
    <mergeCell ref="B102:C102"/>
    <mergeCell ref="B103:C103"/>
    <mergeCell ref="B104:C104"/>
    <mergeCell ref="B99:C99"/>
    <mergeCell ref="B100:C100"/>
    <mergeCell ref="B101:C101"/>
    <mergeCell ref="B108:C108"/>
    <mergeCell ref="B109:C109"/>
    <mergeCell ref="B110:C110"/>
    <mergeCell ref="B105:C105"/>
    <mergeCell ref="B106:C106"/>
    <mergeCell ref="B107:C107"/>
    <mergeCell ref="B114:C114"/>
    <mergeCell ref="B115:C115"/>
    <mergeCell ref="B116:C116"/>
    <mergeCell ref="B112:C112"/>
    <mergeCell ref="B113:C113"/>
    <mergeCell ref="B120:C120"/>
    <mergeCell ref="B121:C121"/>
    <mergeCell ref="B122:C122"/>
    <mergeCell ref="B117:C117"/>
    <mergeCell ref="B118:C118"/>
    <mergeCell ref="B119:C119"/>
    <mergeCell ref="B127:C127"/>
    <mergeCell ref="B128:C128"/>
    <mergeCell ref="B129:C129"/>
    <mergeCell ref="B123:C123"/>
    <mergeCell ref="B124:C124"/>
    <mergeCell ref="B125:C125"/>
    <mergeCell ref="B134:C134"/>
    <mergeCell ref="B135:C135"/>
    <mergeCell ref="B131:C131"/>
    <mergeCell ref="B132:C132"/>
    <mergeCell ref="B133:C133"/>
    <mergeCell ref="B139:C139"/>
    <mergeCell ref="B140:C140"/>
    <mergeCell ref="B141:C141"/>
    <mergeCell ref="B136:C136"/>
    <mergeCell ref="B137:C137"/>
    <mergeCell ref="B138:C138"/>
    <mergeCell ref="B145:C145"/>
    <mergeCell ref="B146:C146"/>
    <mergeCell ref="B148:C148"/>
    <mergeCell ref="B142:C142"/>
    <mergeCell ref="B143:C143"/>
    <mergeCell ref="B144:C144"/>
    <mergeCell ref="B152:C152"/>
    <mergeCell ref="B153:C153"/>
    <mergeCell ref="B155:C155"/>
    <mergeCell ref="B149:C149"/>
    <mergeCell ref="B150:C150"/>
    <mergeCell ref="B151:C151"/>
    <mergeCell ref="B159:C159"/>
    <mergeCell ref="B160:C160"/>
    <mergeCell ref="B161:C161"/>
    <mergeCell ref="B156:C156"/>
    <mergeCell ref="B157:C157"/>
    <mergeCell ref="B158:C158"/>
    <mergeCell ref="B165:C165"/>
    <mergeCell ref="B166:C166"/>
    <mergeCell ref="B167:C167"/>
    <mergeCell ref="B162:C162"/>
    <mergeCell ref="B163:C163"/>
    <mergeCell ref="B164:C164"/>
    <mergeCell ref="B172:C172"/>
    <mergeCell ref="B173:C173"/>
    <mergeCell ref="B174:C174"/>
    <mergeCell ref="B168:C168"/>
    <mergeCell ref="B169:C169"/>
    <mergeCell ref="B170:C170"/>
    <mergeCell ref="B178:C178"/>
    <mergeCell ref="B179:C179"/>
    <mergeCell ref="B180:C180"/>
    <mergeCell ref="B175:C175"/>
    <mergeCell ref="B176:C176"/>
    <mergeCell ref="B177:C177"/>
    <mergeCell ref="B184:C184"/>
    <mergeCell ref="B185:C185"/>
    <mergeCell ref="B186:C186"/>
    <mergeCell ref="B187:C187"/>
    <mergeCell ref="B181:C181"/>
    <mergeCell ref="B182:C182"/>
    <mergeCell ref="B183:C183"/>
    <mergeCell ref="B191:C191"/>
    <mergeCell ref="B192:C192"/>
    <mergeCell ref="B193:C193"/>
    <mergeCell ref="B188:C188"/>
    <mergeCell ref="B189:C189"/>
    <mergeCell ref="B190:C190"/>
    <mergeCell ref="B196:C196"/>
    <mergeCell ref="B198:C198"/>
    <mergeCell ref="B199:C199"/>
    <mergeCell ref="B194:C194"/>
    <mergeCell ref="B195:C195"/>
    <mergeCell ref="B208:C208"/>
    <mergeCell ref="B209:C209"/>
    <mergeCell ref="B210:C210"/>
    <mergeCell ref="B201:C201"/>
    <mergeCell ref="B204:C204"/>
    <mergeCell ref="B207:C207"/>
    <mergeCell ref="B216:C216"/>
    <mergeCell ref="B217:C217"/>
    <mergeCell ref="B218:C218"/>
    <mergeCell ref="B211:C211"/>
    <mergeCell ref="B213:C213"/>
    <mergeCell ref="B214:C214"/>
    <mergeCell ref="B223:C223"/>
    <mergeCell ref="B224:C224"/>
    <mergeCell ref="B225:C225"/>
    <mergeCell ref="B219:C219"/>
    <mergeCell ref="B221:C221"/>
    <mergeCell ref="B222:C222"/>
    <mergeCell ref="B230:C230"/>
    <mergeCell ref="B232:C232"/>
    <mergeCell ref="B233:C233"/>
    <mergeCell ref="B226:C226"/>
    <mergeCell ref="B227:C227"/>
    <mergeCell ref="B231:C231"/>
    <mergeCell ref="B228:C228"/>
    <mergeCell ref="B229:C229"/>
    <mergeCell ref="B237:C237"/>
    <mergeCell ref="B238:C238"/>
    <mergeCell ref="B239:C239"/>
    <mergeCell ref="B234:C234"/>
    <mergeCell ref="B235:C235"/>
    <mergeCell ref="B236:C236"/>
    <mergeCell ref="B243:C243"/>
    <mergeCell ref="B244:C244"/>
    <mergeCell ref="B245:C245"/>
    <mergeCell ref="B240:C240"/>
    <mergeCell ref="B241:C241"/>
    <mergeCell ref="B242:C242"/>
    <mergeCell ref="B249:C249"/>
    <mergeCell ref="B250:C250"/>
    <mergeCell ref="B251:C251"/>
    <mergeCell ref="B246:C246"/>
    <mergeCell ref="B247:C247"/>
    <mergeCell ref="B248:C248"/>
    <mergeCell ref="B255:C255"/>
    <mergeCell ref="B256:C256"/>
    <mergeCell ref="B257:C257"/>
    <mergeCell ref="B252:C252"/>
    <mergeCell ref="B253:C253"/>
    <mergeCell ref="B254:C254"/>
    <mergeCell ref="B261:C261"/>
    <mergeCell ref="B262:C262"/>
    <mergeCell ref="B263:C263"/>
    <mergeCell ref="B258:C258"/>
    <mergeCell ref="B259:C259"/>
    <mergeCell ref="B260:C260"/>
    <mergeCell ref="B267:C267"/>
    <mergeCell ref="B268:C268"/>
    <mergeCell ref="B269:C269"/>
    <mergeCell ref="B264:C264"/>
    <mergeCell ref="B265:C265"/>
    <mergeCell ref="B266:C266"/>
    <mergeCell ref="B276:C276"/>
    <mergeCell ref="B277:C277"/>
    <mergeCell ref="B270:C270"/>
    <mergeCell ref="B275:C275"/>
    <mergeCell ref="B271:C271"/>
    <mergeCell ref="B273:C273"/>
    <mergeCell ref="B274:C274"/>
    <mergeCell ref="B280:C280"/>
    <mergeCell ref="B281:C281"/>
    <mergeCell ref="B282:C282"/>
    <mergeCell ref="B278:C278"/>
    <mergeCell ref="B279:C279"/>
    <mergeCell ref="B285:C285"/>
    <mergeCell ref="B286:C286"/>
    <mergeCell ref="B287:C287"/>
    <mergeCell ref="B283:C283"/>
    <mergeCell ref="B284:C284"/>
    <mergeCell ref="B291:C291"/>
    <mergeCell ref="B292:C292"/>
    <mergeCell ref="B293:C293"/>
    <mergeCell ref="B288:C288"/>
    <mergeCell ref="B289:C289"/>
    <mergeCell ref="B290:C290"/>
    <mergeCell ref="B299:C299"/>
    <mergeCell ref="B300:C300"/>
    <mergeCell ref="B301:C301"/>
    <mergeCell ref="B294:C294"/>
    <mergeCell ref="B297:C297"/>
    <mergeCell ref="B298:C298"/>
    <mergeCell ref="B305:C305"/>
    <mergeCell ref="B306:C306"/>
    <mergeCell ref="B307:C307"/>
    <mergeCell ref="B302:C302"/>
    <mergeCell ref="B303:C303"/>
    <mergeCell ref="B304:C304"/>
    <mergeCell ref="B311:C311"/>
    <mergeCell ref="B312:C312"/>
    <mergeCell ref="B313:C313"/>
    <mergeCell ref="B308:C308"/>
    <mergeCell ref="B309:C309"/>
    <mergeCell ref="B310:C310"/>
    <mergeCell ref="B316:C316"/>
    <mergeCell ref="B317:C317"/>
    <mergeCell ref="B318:C318"/>
    <mergeCell ref="B314:C314"/>
    <mergeCell ref="B315:C315"/>
    <mergeCell ref="B322:C322"/>
    <mergeCell ref="B323:C323"/>
    <mergeCell ref="B324:C324"/>
    <mergeCell ref="B319:C319"/>
    <mergeCell ref="B320:C320"/>
    <mergeCell ref="B321:C321"/>
    <mergeCell ref="B328:C328"/>
    <mergeCell ref="B329:C329"/>
    <mergeCell ref="B330:C330"/>
    <mergeCell ref="B325:C325"/>
    <mergeCell ref="B326:C326"/>
    <mergeCell ref="B327:C327"/>
    <mergeCell ref="B334:C334"/>
    <mergeCell ref="B335:C335"/>
    <mergeCell ref="B336:C336"/>
    <mergeCell ref="B331:C331"/>
    <mergeCell ref="B332:C332"/>
    <mergeCell ref="B333:C333"/>
    <mergeCell ref="B340:C340"/>
    <mergeCell ref="B341:C341"/>
    <mergeCell ref="B342:C342"/>
    <mergeCell ref="B337:C337"/>
    <mergeCell ref="B338:C338"/>
    <mergeCell ref="B339:C339"/>
    <mergeCell ref="B347:C347"/>
    <mergeCell ref="B348:C348"/>
    <mergeCell ref="B349:C349"/>
    <mergeCell ref="B343:C343"/>
    <mergeCell ref="B344:C344"/>
    <mergeCell ref="B345:C345"/>
    <mergeCell ref="B355:C355"/>
    <mergeCell ref="B358:C358"/>
    <mergeCell ref="B350:C350"/>
    <mergeCell ref="B353:C353"/>
    <mergeCell ref="B354:C354"/>
    <mergeCell ref="B362:C362"/>
    <mergeCell ref="B363:C363"/>
    <mergeCell ref="B364:C364"/>
    <mergeCell ref="B359:C359"/>
    <mergeCell ref="B360:C360"/>
    <mergeCell ref="B361:C361"/>
    <mergeCell ref="B368:C368"/>
    <mergeCell ref="B369:C369"/>
    <mergeCell ref="B371:C371"/>
    <mergeCell ref="B365:C365"/>
    <mergeCell ref="B366:C366"/>
    <mergeCell ref="B367:C367"/>
    <mergeCell ref="B374:C374"/>
    <mergeCell ref="B375:C375"/>
    <mergeCell ref="B376:C376"/>
    <mergeCell ref="B372:C372"/>
    <mergeCell ref="B373:C373"/>
    <mergeCell ref="B380:C380"/>
    <mergeCell ref="B381:C381"/>
    <mergeCell ref="B382:C382"/>
    <mergeCell ref="B377:C377"/>
    <mergeCell ref="B378:C378"/>
    <mergeCell ref="B379:C379"/>
    <mergeCell ref="B386:C386"/>
    <mergeCell ref="B387:C387"/>
    <mergeCell ref="B388:C388"/>
    <mergeCell ref="B383:C383"/>
    <mergeCell ref="B384:C384"/>
    <mergeCell ref="B385:C385"/>
    <mergeCell ref="B392:C392"/>
    <mergeCell ref="B393:C393"/>
    <mergeCell ref="B397:C397"/>
    <mergeCell ref="B389:C389"/>
    <mergeCell ref="B390:C390"/>
    <mergeCell ref="B391:C391"/>
    <mergeCell ref="B399:C399"/>
    <mergeCell ref="B400:C400"/>
    <mergeCell ref="B401:C401"/>
    <mergeCell ref="B398:C398"/>
    <mergeCell ref="B394:C394"/>
    <mergeCell ref="B395:C395"/>
    <mergeCell ref="B396:C396"/>
    <mergeCell ref="B424:C424"/>
    <mergeCell ref="B425:C425"/>
    <mergeCell ref="B405:C405"/>
    <mergeCell ref="B406:C406"/>
    <mergeCell ref="B407:C407"/>
    <mergeCell ref="B402:C402"/>
    <mergeCell ref="B403:C403"/>
    <mergeCell ref="B404:C404"/>
    <mergeCell ref="B411:C411"/>
    <mergeCell ref="B413:C413"/>
    <mergeCell ref="B415:C415"/>
    <mergeCell ref="B408:C408"/>
    <mergeCell ref="B409:C409"/>
    <mergeCell ref="B410:C410"/>
    <mergeCell ref="A454:E454"/>
    <mergeCell ref="B451:C451"/>
    <mergeCell ref="B452:C452"/>
    <mergeCell ref="B453:C453"/>
    <mergeCell ref="B448:C448"/>
    <mergeCell ref="B449:C449"/>
    <mergeCell ref="B450:C450"/>
    <mergeCell ref="B432:C432"/>
    <mergeCell ref="B433:C433"/>
    <mergeCell ref="B434:C434"/>
    <mergeCell ref="B438:C438"/>
    <mergeCell ref="B439:C439"/>
    <mergeCell ref="B440:C440"/>
    <mergeCell ref="B435:C435"/>
    <mergeCell ref="B436:C436"/>
    <mergeCell ref="B437:C437"/>
    <mergeCell ref="A1:I1"/>
    <mergeCell ref="B46:C46"/>
    <mergeCell ref="B25:C25"/>
    <mergeCell ref="B12:C12"/>
    <mergeCell ref="B11:C11"/>
    <mergeCell ref="B444:C444"/>
    <mergeCell ref="B445:C445"/>
    <mergeCell ref="B446:C446"/>
    <mergeCell ref="B441:C441"/>
    <mergeCell ref="B442:C442"/>
    <mergeCell ref="B443:C443"/>
    <mergeCell ref="B429:C429"/>
    <mergeCell ref="B430:C430"/>
    <mergeCell ref="B431:C431"/>
    <mergeCell ref="B420:C420"/>
    <mergeCell ref="B421:C421"/>
    <mergeCell ref="B422:C422"/>
    <mergeCell ref="B417:C417"/>
    <mergeCell ref="B418:C418"/>
    <mergeCell ref="B419:C419"/>
    <mergeCell ref="B426:C426"/>
    <mergeCell ref="B427:C427"/>
    <mergeCell ref="B428:C428"/>
    <mergeCell ref="B423:C423"/>
  </mergeCells>
  <pageMargins left="0.23622047244094491" right="0.23622047244094491" top="0.55118110236220474" bottom="0.55118110236220474" header="0.31496062992125984" footer="0.31496062992125984"/>
  <pageSetup paperSize="9" orientation="portrait" r:id="rId1"/>
  <headerFooter>
    <oddHeader>&amp;CRealizacja wydatków budżetu Gminy Skąpe za 2016 rok</oddHeader>
    <oddFooter>&amp;CStrona &amp;P z 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H27"/>
  <sheetViews>
    <sheetView topLeftCell="A5" zoomScale="150" zoomScaleNormal="150" workbookViewId="0">
      <selection activeCell="B13" sqref="B13"/>
    </sheetView>
  </sheetViews>
  <sheetFormatPr defaultRowHeight="12.75" x14ac:dyDescent="0.2"/>
  <cols>
    <col min="3" max="3" width="23.5" customWidth="1"/>
    <col min="4" max="4" width="14.5" style="22" customWidth="1"/>
    <col min="5" max="5" width="15.83203125" style="22" customWidth="1"/>
    <col min="6" max="6" width="14.1640625" style="20" customWidth="1"/>
    <col min="7" max="7" width="11.6640625" style="21" bestFit="1" customWidth="1"/>
    <col min="8" max="8" width="9.33203125" style="20"/>
  </cols>
  <sheetData>
    <row r="9" spans="3:7" x14ac:dyDescent="0.2">
      <c r="C9" t="s">
        <v>280</v>
      </c>
    </row>
    <row r="10" spans="3:7" x14ac:dyDescent="0.2">
      <c r="D10" s="26" t="s">
        <v>274</v>
      </c>
      <c r="E10" s="26" t="s">
        <v>275</v>
      </c>
      <c r="F10" s="27" t="s">
        <v>276</v>
      </c>
      <c r="G10" s="27" t="s">
        <v>277</v>
      </c>
    </row>
    <row r="11" spans="3:7" ht="15.75" x14ac:dyDescent="0.2">
      <c r="C11" s="28" t="s">
        <v>281</v>
      </c>
      <c r="D11" s="23">
        <v>1028.52</v>
      </c>
      <c r="E11" s="23">
        <v>61.5</v>
      </c>
      <c r="F11" s="24"/>
      <c r="G11" s="25">
        <f>SUM(D11:F11)</f>
        <v>1090.02</v>
      </c>
    </row>
    <row r="12" spans="3:7" ht="15.75" x14ac:dyDescent="0.2">
      <c r="C12" s="28" t="s">
        <v>259</v>
      </c>
      <c r="D12" s="23">
        <v>5578.34</v>
      </c>
      <c r="E12" s="23">
        <v>0</v>
      </c>
      <c r="F12" s="24"/>
      <c r="G12" s="25">
        <f t="shared" ref="G12:G26" si="0">SUM(D12:F12)</f>
        <v>5578.34</v>
      </c>
    </row>
    <row r="13" spans="3:7" ht="15.75" x14ac:dyDescent="0.2">
      <c r="C13" s="28" t="s">
        <v>260</v>
      </c>
      <c r="D13" s="23">
        <v>1429.18</v>
      </c>
      <c r="E13" s="23">
        <v>0</v>
      </c>
      <c r="F13" s="24"/>
      <c r="G13" s="25">
        <f t="shared" si="0"/>
        <v>1429.18</v>
      </c>
    </row>
    <row r="14" spans="3:7" ht="15.75" x14ac:dyDescent="0.2">
      <c r="C14" s="28" t="s">
        <v>261</v>
      </c>
      <c r="D14" s="23">
        <v>414.28</v>
      </c>
      <c r="E14" s="23">
        <v>0</v>
      </c>
      <c r="F14" s="24"/>
      <c r="G14" s="25">
        <f t="shared" si="0"/>
        <v>414.28</v>
      </c>
    </row>
    <row r="15" spans="3:7" ht="15.75" x14ac:dyDescent="0.2">
      <c r="C15" s="28" t="s">
        <v>262</v>
      </c>
      <c r="D15" s="23">
        <v>44</v>
      </c>
      <c r="E15" s="23">
        <v>0</v>
      </c>
      <c r="F15" s="24"/>
      <c r="G15" s="25">
        <f t="shared" si="0"/>
        <v>44</v>
      </c>
    </row>
    <row r="16" spans="3:7" ht="15.75" x14ac:dyDescent="0.2">
      <c r="C16" s="28" t="s">
        <v>263</v>
      </c>
      <c r="D16" s="23">
        <v>519.94000000000005</v>
      </c>
      <c r="E16" s="23">
        <v>0</v>
      </c>
      <c r="F16" s="24"/>
      <c r="G16" s="25">
        <f t="shared" si="0"/>
        <v>519.94000000000005</v>
      </c>
    </row>
    <row r="17" spans="3:7" ht="15.75" x14ac:dyDescent="0.2">
      <c r="C17" s="28" t="s">
        <v>264</v>
      </c>
      <c r="D17" s="23">
        <v>957.3</v>
      </c>
      <c r="E17" s="23">
        <v>0</v>
      </c>
      <c r="F17" s="25">
        <v>2372</v>
      </c>
      <c r="G17" s="25">
        <f t="shared" si="0"/>
        <v>3329.3</v>
      </c>
    </row>
    <row r="18" spans="3:7" ht="15.75" x14ac:dyDescent="0.2">
      <c r="C18" s="28" t="s">
        <v>265</v>
      </c>
      <c r="D18" s="23">
        <v>0</v>
      </c>
      <c r="E18" s="23">
        <v>0</v>
      </c>
      <c r="F18" s="24"/>
      <c r="G18" s="25">
        <f t="shared" si="0"/>
        <v>0</v>
      </c>
    </row>
    <row r="19" spans="3:7" ht="15.75" x14ac:dyDescent="0.2">
      <c r="C19" s="28" t="s">
        <v>266</v>
      </c>
      <c r="D19" s="23">
        <v>2163.56</v>
      </c>
      <c r="E19" s="23">
        <v>204</v>
      </c>
      <c r="F19" s="24"/>
      <c r="G19" s="25">
        <f t="shared" si="0"/>
        <v>2367.56</v>
      </c>
    </row>
    <row r="20" spans="3:7" ht="15.75" x14ac:dyDescent="0.2">
      <c r="C20" s="28" t="s">
        <v>267</v>
      </c>
      <c r="D20" s="23">
        <v>2777.63</v>
      </c>
      <c r="E20" s="23">
        <v>0</v>
      </c>
      <c r="F20" s="24"/>
      <c r="G20" s="25">
        <f t="shared" si="0"/>
        <v>2777.63</v>
      </c>
    </row>
    <row r="21" spans="3:7" ht="15.75" x14ac:dyDescent="0.2">
      <c r="C21" s="28" t="s">
        <v>268</v>
      </c>
      <c r="D21" s="23">
        <v>1499.44</v>
      </c>
      <c r="E21" s="23">
        <v>92.99</v>
      </c>
      <c r="F21" s="24"/>
      <c r="G21" s="25">
        <f t="shared" si="0"/>
        <v>1592.43</v>
      </c>
    </row>
    <row r="22" spans="3:7" ht="15.75" x14ac:dyDescent="0.2">
      <c r="C22" s="28" t="s">
        <v>269</v>
      </c>
      <c r="D22" s="23">
        <v>3863.5</v>
      </c>
      <c r="E22" s="23">
        <v>1000</v>
      </c>
      <c r="F22" s="24"/>
      <c r="G22" s="25">
        <f t="shared" si="0"/>
        <v>4863.5</v>
      </c>
    </row>
    <row r="23" spans="3:7" ht="15.75" x14ac:dyDescent="0.2">
      <c r="C23" s="28" t="s">
        <v>270</v>
      </c>
      <c r="D23" s="23">
        <v>3035.84</v>
      </c>
      <c r="E23" s="23">
        <v>0</v>
      </c>
      <c r="F23" s="24"/>
      <c r="G23" s="25">
        <f t="shared" si="0"/>
        <v>3035.84</v>
      </c>
    </row>
    <row r="24" spans="3:7" ht="15.75" x14ac:dyDescent="0.2">
      <c r="C24" s="28" t="s">
        <v>271</v>
      </c>
      <c r="D24" s="23">
        <v>3511.9</v>
      </c>
      <c r="E24" s="23">
        <v>30</v>
      </c>
      <c r="F24" s="24"/>
      <c r="G24" s="25">
        <f t="shared" si="0"/>
        <v>3541.9</v>
      </c>
    </row>
    <row r="25" spans="3:7" ht="15.75" x14ac:dyDescent="0.2">
      <c r="C25" s="28" t="s">
        <v>272</v>
      </c>
      <c r="D25" s="23">
        <v>0</v>
      </c>
      <c r="E25" s="23">
        <v>0</v>
      </c>
      <c r="F25" s="24"/>
      <c r="G25" s="25">
        <f t="shared" si="0"/>
        <v>0</v>
      </c>
    </row>
    <row r="26" spans="3:7" ht="15.75" x14ac:dyDescent="0.2">
      <c r="C26" s="28" t="s">
        <v>273</v>
      </c>
      <c r="D26" s="23">
        <v>191.17</v>
      </c>
      <c r="E26" s="23">
        <v>0</v>
      </c>
      <c r="F26" s="24"/>
      <c r="G26" s="25">
        <f t="shared" si="0"/>
        <v>191.17</v>
      </c>
    </row>
    <row r="27" spans="3:7" ht="15.75" x14ac:dyDescent="0.2">
      <c r="C27" s="28" t="s">
        <v>256</v>
      </c>
      <c r="D27" s="25">
        <f t="shared" ref="D27:F27" si="1">SUM(D11:D26)</f>
        <v>27014.6</v>
      </c>
      <c r="E27" s="25">
        <f t="shared" si="1"/>
        <v>1388.49</v>
      </c>
      <c r="F27" s="25">
        <f t="shared" si="1"/>
        <v>2372</v>
      </c>
      <c r="G27" s="25">
        <f>SUM(G11:G26)</f>
        <v>30775.09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32"/>
  <sheetViews>
    <sheetView workbookViewId="0">
      <selection activeCell="C33" sqref="C33"/>
    </sheetView>
  </sheetViews>
  <sheetFormatPr defaultRowHeight="11.25" x14ac:dyDescent="0.2"/>
  <cols>
    <col min="1" max="5" width="9.33203125" style="32"/>
    <col min="6" max="6" width="17.1640625" style="32" customWidth="1"/>
    <col min="7" max="16384" width="9.33203125" style="32"/>
  </cols>
  <sheetData>
    <row r="2" spans="5:6" x14ac:dyDescent="0.2">
      <c r="F2" s="33" t="s">
        <v>278</v>
      </c>
    </row>
    <row r="3" spans="5:6" x14ac:dyDescent="0.2">
      <c r="F3" s="33"/>
    </row>
    <row r="4" spans="5:6" s="34" customFormat="1" ht="18.75" x14ac:dyDescent="0.2">
      <c r="E4" s="34">
        <v>1</v>
      </c>
      <c r="F4" s="35">
        <v>2300</v>
      </c>
    </row>
    <row r="5" spans="5:6" s="34" customFormat="1" ht="18.75" x14ac:dyDescent="0.2">
      <c r="E5" s="34">
        <v>2</v>
      </c>
      <c r="F5" s="35">
        <v>2850</v>
      </c>
    </row>
    <row r="6" spans="5:6" s="34" customFormat="1" ht="18.75" x14ac:dyDescent="0.2">
      <c r="E6" s="34">
        <v>3</v>
      </c>
      <c r="F6" s="35">
        <v>2900</v>
      </c>
    </row>
    <row r="7" spans="5:6" s="34" customFormat="1" ht="18.75" x14ac:dyDescent="0.2">
      <c r="E7" s="34">
        <v>4</v>
      </c>
      <c r="F7" s="35">
        <v>2910</v>
      </c>
    </row>
    <row r="8" spans="5:6" s="34" customFormat="1" ht="18.75" x14ac:dyDescent="0.2">
      <c r="E8" s="34">
        <v>5</v>
      </c>
      <c r="F8" s="35">
        <v>4140</v>
      </c>
    </row>
    <row r="9" spans="5:6" s="34" customFormat="1" ht="18.75" x14ac:dyDescent="0.2">
      <c r="E9" s="34">
        <v>6</v>
      </c>
      <c r="F9" s="35">
        <v>4210</v>
      </c>
    </row>
    <row r="10" spans="5:6" s="34" customFormat="1" ht="18.75" x14ac:dyDescent="0.2">
      <c r="E10" s="34">
        <v>7</v>
      </c>
      <c r="F10" s="35">
        <v>4220</v>
      </c>
    </row>
    <row r="11" spans="5:6" s="34" customFormat="1" ht="18.75" x14ac:dyDescent="0.2">
      <c r="E11" s="34">
        <v>8</v>
      </c>
      <c r="F11" s="35">
        <v>4240</v>
      </c>
    </row>
    <row r="12" spans="5:6" s="34" customFormat="1" ht="18.75" x14ac:dyDescent="0.2">
      <c r="E12" s="34">
        <v>9</v>
      </c>
      <c r="F12" s="35">
        <v>4260</v>
      </c>
    </row>
    <row r="13" spans="5:6" s="34" customFormat="1" ht="18.75" x14ac:dyDescent="0.2">
      <c r="E13" s="34">
        <v>10</v>
      </c>
      <c r="F13" s="35">
        <v>4270</v>
      </c>
    </row>
    <row r="14" spans="5:6" s="34" customFormat="1" ht="18.75" x14ac:dyDescent="0.2">
      <c r="E14" s="34">
        <v>11</v>
      </c>
      <c r="F14" s="35">
        <v>4280</v>
      </c>
    </row>
    <row r="15" spans="5:6" s="34" customFormat="1" ht="18.75" x14ac:dyDescent="0.2">
      <c r="E15" s="34">
        <v>12</v>
      </c>
      <c r="F15" s="35">
        <v>4300</v>
      </c>
    </row>
    <row r="16" spans="5:6" s="34" customFormat="1" ht="18.75" x14ac:dyDescent="0.2">
      <c r="E16" s="34">
        <v>13</v>
      </c>
      <c r="F16" s="35">
        <v>4304</v>
      </c>
    </row>
    <row r="17" spans="3:6" s="34" customFormat="1" ht="18.75" x14ac:dyDescent="0.2">
      <c r="E17" s="34">
        <v>14</v>
      </c>
      <c r="F17" s="35">
        <v>4330</v>
      </c>
    </row>
    <row r="18" spans="3:6" s="34" customFormat="1" ht="18.75" x14ac:dyDescent="0.2">
      <c r="E18" s="34">
        <v>15</v>
      </c>
      <c r="F18" s="35">
        <v>4360</v>
      </c>
    </row>
    <row r="19" spans="3:6" s="34" customFormat="1" ht="18.75" x14ac:dyDescent="0.2">
      <c r="E19" s="34">
        <v>16</v>
      </c>
      <c r="F19" s="35">
        <v>4400</v>
      </c>
    </row>
    <row r="20" spans="3:6" s="34" customFormat="1" ht="18.75" x14ac:dyDescent="0.2">
      <c r="E20" s="34">
        <v>17</v>
      </c>
      <c r="F20" s="35">
        <v>4410</v>
      </c>
    </row>
    <row r="21" spans="3:6" s="34" customFormat="1" ht="18.75" x14ac:dyDescent="0.2">
      <c r="E21" s="34">
        <v>18</v>
      </c>
      <c r="F21" s="35">
        <v>4430</v>
      </c>
    </row>
    <row r="22" spans="3:6" s="34" customFormat="1" ht="18.75" x14ac:dyDescent="0.2">
      <c r="E22" s="34">
        <v>19</v>
      </c>
      <c r="F22" s="35">
        <v>4440</v>
      </c>
    </row>
    <row r="23" spans="3:6" s="34" customFormat="1" ht="18.75" x14ac:dyDescent="0.2">
      <c r="E23" s="34">
        <v>20</v>
      </c>
      <c r="F23" s="35">
        <v>4480</v>
      </c>
    </row>
    <row r="24" spans="3:6" s="34" customFormat="1" ht="18.75" x14ac:dyDescent="0.2">
      <c r="E24" s="34">
        <v>21</v>
      </c>
      <c r="F24" s="35">
        <v>4520</v>
      </c>
    </row>
    <row r="25" spans="3:6" s="34" customFormat="1" ht="18.75" x14ac:dyDescent="0.2">
      <c r="E25" s="34">
        <v>22</v>
      </c>
      <c r="F25" s="35">
        <v>4580</v>
      </c>
    </row>
    <row r="26" spans="3:6" s="34" customFormat="1" ht="18.75" x14ac:dyDescent="0.2">
      <c r="E26" s="34">
        <v>23</v>
      </c>
      <c r="F26" s="35">
        <v>4590</v>
      </c>
    </row>
    <row r="27" spans="3:6" s="34" customFormat="1" ht="18.75" x14ac:dyDescent="0.2">
      <c r="E27" s="34">
        <v>24</v>
      </c>
      <c r="F27" s="35">
        <v>4610</v>
      </c>
    </row>
    <row r="28" spans="3:6" s="34" customFormat="1" ht="18.75" x14ac:dyDescent="0.2">
      <c r="E28" s="34">
        <v>25</v>
      </c>
      <c r="F28" s="35">
        <v>4700</v>
      </c>
    </row>
    <row r="32" spans="3:6" x14ac:dyDescent="0.2">
      <c r="C32" s="36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wydatki</vt:lpstr>
      <vt:lpstr>sołectwa</vt:lpstr>
      <vt:lpstr>paragraf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Danuta.Gmiat</dc:creator>
  <cp:lastModifiedBy>user</cp:lastModifiedBy>
  <cp:lastPrinted>2017-02-07T10:38:32Z</cp:lastPrinted>
  <dcterms:created xsi:type="dcterms:W3CDTF">2016-07-25T11:06:19Z</dcterms:created>
  <dcterms:modified xsi:type="dcterms:W3CDTF">2017-03-24T09:29:32Z</dcterms:modified>
</cp:coreProperties>
</file>