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5" yWindow="4845" windowWidth="12000" windowHeight="1860"/>
  </bookViews>
  <sheets>
    <sheet name="informacje ogólne" sheetId="90" r:id="rId1"/>
    <sheet name="budynki" sheetId="89" r:id="rId2"/>
    <sheet name="elektronika " sheetId="83" r:id="rId3"/>
    <sheet name="środki trwałe" sheetId="92" r:id="rId4"/>
    <sheet name="maszyny" sheetId="94" r:id="rId5"/>
    <sheet name="lokalizacje" sheetId="93" r:id="rId6"/>
    <sheet name="auta" sheetId="95" r:id="rId7"/>
    <sheet name="Szkody" sheetId="97" r:id="rId8"/>
  </sheets>
  <definedNames>
    <definedName name="_xlnm._FilterDatabase" localSheetId="6" hidden="1">auta!$A$6:$W$6</definedName>
    <definedName name="_xlnm._FilterDatabase" localSheetId="2" hidden="1">'elektronika '!$A$4:$IT$4</definedName>
    <definedName name="_xlnm.Print_Area" localSheetId="6">auta!$A$1:$AB$54</definedName>
    <definedName name="_xlnm.Print_Area" localSheetId="2">'elektronika '!$A$1:$D$710</definedName>
    <definedName name="_xlnm.Print_Area" localSheetId="5">lokalizacje!$A$1:$C$21</definedName>
    <definedName name="_xlnm.Print_Area" localSheetId="4">maszyny!$A$1:$J$32</definedName>
    <definedName name="_xlnm.Print_Area" localSheetId="7">Szkody!$A$1:$F$30</definedName>
  </definedNames>
  <calcPr calcId="145621"/>
</workbook>
</file>

<file path=xl/calcChain.xml><?xml version="1.0" encoding="utf-8"?>
<calcChain xmlns="http://schemas.openxmlformats.org/spreadsheetml/2006/main">
  <c r="H69" i="89" l="1"/>
  <c r="H67" i="89"/>
  <c r="H60" i="89"/>
  <c r="H56" i="89"/>
  <c r="H50" i="89"/>
  <c r="H34" i="89"/>
  <c r="H28" i="89"/>
  <c r="H23" i="89"/>
  <c r="H13" i="89"/>
  <c r="E30" i="97" l="1"/>
  <c r="D30" i="97"/>
  <c r="D27" i="97"/>
  <c r="D17" i="97"/>
  <c r="D9" i="97"/>
  <c r="G35" i="94" l="1"/>
  <c r="G33" i="94"/>
  <c r="G30" i="94"/>
  <c r="G12" i="94"/>
  <c r="D20" i="92"/>
  <c r="C20" i="92"/>
  <c r="D711" i="83"/>
  <c r="D710" i="83"/>
  <c r="D709" i="83"/>
  <c r="D708" i="83"/>
  <c r="D704" i="83"/>
  <c r="D687" i="83"/>
  <c r="D641" i="83"/>
  <c r="D590" i="83"/>
  <c r="D567" i="83"/>
  <c r="D552" i="83"/>
  <c r="D542" i="83"/>
  <c r="D524" i="83"/>
  <c r="D507" i="83"/>
  <c r="D493" i="83"/>
  <c r="D439" i="83"/>
  <c r="D378" i="83"/>
  <c r="D368" i="83"/>
  <c r="D352" i="83"/>
  <c r="D347" i="83"/>
  <c r="D340" i="83"/>
  <c r="D333" i="83"/>
  <c r="D299" i="83"/>
  <c r="D273" i="83"/>
  <c r="D259" i="83"/>
  <c r="D238" i="83"/>
  <c r="D233" i="83"/>
  <c r="D214" i="83"/>
  <c r="D167" i="83"/>
  <c r="D161" i="83"/>
  <c r="D147" i="83"/>
  <c r="D134" i="83"/>
  <c r="D133" i="83"/>
  <c r="E29" i="97" l="1"/>
  <c r="C10" i="92" l="1"/>
  <c r="C19" i="92" l="1"/>
  <c r="C8" i="92"/>
  <c r="C5" i="92" l="1"/>
  <c r="D176" i="83" l="1"/>
  <c r="D528" i="83" l="1"/>
  <c r="H37" i="89" l="1"/>
  <c r="H63" i="89" l="1"/>
  <c r="D172" i="83" l="1"/>
  <c r="D497" i="83"/>
</calcChain>
</file>

<file path=xl/comments1.xml><?xml version="1.0" encoding="utf-8"?>
<comments xmlns="http://schemas.openxmlformats.org/spreadsheetml/2006/main">
  <authors>
    <author>dellpc</author>
  </authors>
  <commentList>
    <comment ref="E32" authorId="0">
      <text>
        <r>
          <rPr>
            <b/>
            <sz val="9"/>
            <color indexed="81"/>
            <rFont val="Tahoma"/>
            <family val="2"/>
            <charset val="238"/>
          </rPr>
          <t>dellpc:</t>
        </r>
        <r>
          <rPr>
            <sz val="9"/>
            <color indexed="81"/>
            <rFont val="Tahoma"/>
            <family val="2"/>
            <charset val="238"/>
          </rPr>
          <t xml:space="preserve">
</t>
        </r>
      </text>
    </comment>
  </commentList>
</comments>
</file>

<file path=xl/sharedStrings.xml><?xml version="1.0" encoding="utf-8"?>
<sst xmlns="http://schemas.openxmlformats.org/spreadsheetml/2006/main" count="3009" uniqueCount="1405">
  <si>
    <t>RAZEM</t>
  </si>
  <si>
    <r>
      <t xml:space="preserve">Wykaz sprzętu elektronicznego </t>
    </r>
    <r>
      <rPr>
        <b/>
        <i/>
        <u/>
        <sz val="10"/>
        <rFont val="Arial"/>
        <family val="2"/>
        <charset val="238"/>
      </rPr>
      <t>stacjonarnego</t>
    </r>
  </si>
  <si>
    <r>
      <t xml:space="preserve">Wykaz sprzętu elektronicznego </t>
    </r>
    <r>
      <rPr>
        <b/>
        <i/>
        <u/>
        <sz val="10"/>
        <rFont val="Arial"/>
        <family val="2"/>
        <charset val="238"/>
      </rPr>
      <t>przenośnego</t>
    </r>
    <r>
      <rPr>
        <b/>
        <i/>
        <sz val="10"/>
        <rFont val="Arial"/>
        <family val="2"/>
        <charset val="238"/>
      </rPr>
      <t xml:space="preserve"> </t>
    </r>
  </si>
  <si>
    <t>PKD</t>
  </si>
  <si>
    <t>L.p.</t>
  </si>
  <si>
    <t>NIP</t>
  </si>
  <si>
    <t>REGON</t>
  </si>
  <si>
    <t>Liczba pracowników</t>
  </si>
  <si>
    <t>zabezpieczenia
(znane zabiezpieczenia p-poż i przeciw kradzieżowe)                                      (2)</t>
  </si>
  <si>
    <t>lokalizacja (adres)</t>
  </si>
  <si>
    <t>W tym zbiory bibioteczne</t>
  </si>
  <si>
    <t>Jednostka</t>
  </si>
  <si>
    <t>Razem</t>
  </si>
  <si>
    <t>Lp.</t>
  </si>
  <si>
    <t xml:space="preserve">Nazwa  </t>
  </si>
  <si>
    <t>Rok produkcji</t>
  </si>
  <si>
    <t>Wartość księgowa brutto</t>
  </si>
  <si>
    <t>Razem sprzęt stacjonarny</t>
  </si>
  <si>
    <t>Razem sprzęt przenośny</t>
  </si>
  <si>
    <t>Razem monitoring wizyjny</t>
  </si>
  <si>
    <t>Lokalizacja (adres)</t>
  </si>
  <si>
    <t>Zabezpieczenia (znane zabezpieczenia p-poż i przeciw kradzieżowe)</t>
  </si>
  <si>
    <t>Urządzenia i wyposażenie</t>
  </si>
  <si>
    <t>Wykaz monitoringu wizyjnego</t>
  </si>
  <si>
    <t>Nazwa maszyny (urządzenia)</t>
  </si>
  <si>
    <t>Numer seryjny</t>
  </si>
  <si>
    <t>Moc, wydajność, cinienie</t>
  </si>
  <si>
    <t>Producent</t>
  </si>
  <si>
    <t>Suma ubezpieczenia</t>
  </si>
  <si>
    <t xml:space="preserve">opis zabezpieczeń przed awarią (dodatkowe do wymaganych przepisami lub zaleceniami producenta)                 </t>
  </si>
  <si>
    <t>Czy maszyna (urządzenie) jest eksploatowana pod ziemią? (TAK/NIE)</t>
  </si>
  <si>
    <t>Miejsce ubezpieczenia (adres)</t>
  </si>
  <si>
    <t>Liczba uczniów/ wychowanków/ pensjonariuszy</t>
  </si>
  <si>
    <t>Rodzaj prowadzonej działalności (opisowo)</t>
  </si>
  <si>
    <t>Wysokość rocznego budżetu</t>
  </si>
  <si>
    <t>lp.</t>
  </si>
  <si>
    <t xml:space="preserve">nazwa budynku/ budowli </t>
  </si>
  <si>
    <t xml:space="preserve">przeznaczenie budynku/ budowli </t>
  </si>
  <si>
    <t>czy budynek jest użytkowany? (TAK/NIE)</t>
  </si>
  <si>
    <t>czy jest to budynkek zabytkowy, podlegający nadzorowi konserwatora zabytków?</t>
  </si>
  <si>
    <t>rok budowy</t>
  </si>
  <si>
    <t>Rodzaj materiałów budowlanych, z jakich wykonano budynek</t>
  </si>
  <si>
    <t>powierzchnia użytkowa (w m²)**</t>
  </si>
  <si>
    <t>ilość kondygnacji</t>
  </si>
  <si>
    <t>czy budynek jest podpiwniczony?</t>
  </si>
  <si>
    <t>czy jest wyposażony w windę? (TAK/NIE)</t>
  </si>
  <si>
    <t>mury</t>
  </si>
  <si>
    <t>stropy</t>
  </si>
  <si>
    <t>dach (konstrukcja i pokrycie)</t>
  </si>
  <si>
    <t>konstukcja i pokrycie dachu</t>
  </si>
  <si>
    <t>intalacja elekryczna</t>
  </si>
  <si>
    <t>sieć wodno-kanalizacyjna oraz cenralnego ogrzewania</t>
  </si>
  <si>
    <t>stolarka okienna i drzwiowa</t>
  </si>
  <si>
    <t>instalacja gazowa</t>
  </si>
  <si>
    <t>instalacja wentylacyjna i kominowa</t>
  </si>
  <si>
    <t>suma ubezpieczenia (wartość)</t>
  </si>
  <si>
    <t>rodzaj wartości (księgowa brutto - KB / odtworzeniowa - O)</t>
  </si>
  <si>
    <r>
      <t xml:space="preserve">opis stanu technicznego budynku wg poniższych elementów budynku </t>
    </r>
    <r>
      <rPr>
        <b/>
        <sz val="10"/>
        <color indexed="60"/>
        <rFont val="Arial"/>
        <family val="2"/>
        <charset val="238"/>
      </rPr>
      <t/>
    </r>
  </si>
  <si>
    <t>INFORMACJA O MAJĄTKU TRWAŁYM</t>
  </si>
  <si>
    <t>Starostwo Powiatowe</t>
  </si>
  <si>
    <t>Zarząd Dróg Powiatowych</t>
  </si>
  <si>
    <t xml:space="preserve"> Zespół Szkół w Różanie </t>
  </si>
  <si>
    <t xml:space="preserve"> Zespół Szkół w Krasnosielcu </t>
  </si>
  <si>
    <t>Zespół Szkół przy OSiW OHP w Jaciążku, Jaciążek 64A, 06-210 Płoniawy - Bramura</t>
  </si>
  <si>
    <t>Poradnia Psychologiczno Pedagogiczna</t>
  </si>
  <si>
    <t>Powiatowe Centrum Pomocy Rodzinie</t>
  </si>
  <si>
    <t>Komenda Powiatowa Państwowej Straży Pożarnej</t>
  </si>
  <si>
    <t>Powiatowy Urząd Pracy</t>
  </si>
  <si>
    <t xml:space="preserve"> Środowiskowy Dom Samopomocy </t>
  </si>
  <si>
    <t xml:space="preserve">Elementy mające wpływ na ocenę ryzyka </t>
  </si>
  <si>
    <t>Tabela nr 1 - Informacje ogólne do oceny ryzyka w Powiecie Maków Mazowiecki</t>
  </si>
  <si>
    <t>Tabela nr 3 - Wykaz sprzętu elektronicznego w Powiecie Maków Mazowiecki</t>
  </si>
  <si>
    <r>
      <t>WYKAZ LOKALIZACJI, W KTÓRYCH PROWADZONA JEST DZIAŁALNOŚĆ ORAZ LOKALIZACJI, GDZIE ZNAJDUJE SIĘ MIENIE NALEŻĄCE DO JEDNOSTEK</t>
    </r>
    <r>
      <rPr>
        <b/>
        <sz val="12"/>
        <rFont val="Arial"/>
        <family val="2"/>
        <charset val="238"/>
      </rPr>
      <t xml:space="preserve"> POWIATU MAKÓW MAZOWIECKI</t>
    </r>
    <r>
      <rPr>
        <b/>
        <sz val="12"/>
        <rFont val="Arial"/>
        <family val="2"/>
      </rPr>
      <t>. (nie wykazane w załączniku nr 1 - poniższy wykaz nie musi być pełnym wykazem lokalizacji)</t>
    </r>
  </si>
  <si>
    <t>Tabela nr 2 - Wykaz budynków i budowli w Powiecie Maków Mazowiecki</t>
  </si>
  <si>
    <t>1. Starostwo Powiatowe</t>
  </si>
  <si>
    <t xml:space="preserve">Dom Pomocy Społecznej </t>
  </si>
  <si>
    <t>2. Dom Pomocy Społecznej</t>
  </si>
  <si>
    <t xml:space="preserve">2. Dom Pomocy Społecznej </t>
  </si>
  <si>
    <t>BRAK</t>
  </si>
  <si>
    <t>1.</t>
  </si>
  <si>
    <t xml:space="preserve"> Liceum Ogólnokształcące Nr I im. Marii Curie Skłodowskiej</t>
  </si>
  <si>
    <t>stołówka</t>
  </si>
  <si>
    <t>Powiatowy Zespół ds. Obsługi Szkół i Placówek Oświatowych</t>
  </si>
  <si>
    <t>Specjalny Ośrodek Szkolno - Wychowawczy</t>
  </si>
  <si>
    <t xml:space="preserve">place zabaw,
szatnia, stołówka </t>
  </si>
  <si>
    <t>szatnia</t>
  </si>
  <si>
    <t>warsztaty naprawcze, 
szatnia</t>
  </si>
  <si>
    <t xml:space="preserve">5.  Zespół Szkół w Różanie </t>
  </si>
  <si>
    <t>2.</t>
  </si>
  <si>
    <t>3.</t>
  </si>
  <si>
    <t>4.</t>
  </si>
  <si>
    <t>5.</t>
  </si>
  <si>
    <t>6.</t>
  </si>
  <si>
    <t>7.</t>
  </si>
  <si>
    <t>8.</t>
  </si>
  <si>
    <t>9.</t>
  </si>
  <si>
    <t>10.</t>
  </si>
  <si>
    <t>11.</t>
  </si>
  <si>
    <t>12.</t>
  </si>
  <si>
    <t>13.</t>
  </si>
  <si>
    <t>14.</t>
  </si>
  <si>
    <t>15.</t>
  </si>
  <si>
    <t>3. Zarząd Dróg Powiatowych</t>
  </si>
  <si>
    <t>12. Powiatowe Centrum Pomocy Rodzinie</t>
  </si>
  <si>
    <t>13. Komenda Powiatowa Państwowej Straży Pożarnej</t>
  </si>
  <si>
    <t>8.  Liceum Ogólnokształcące Nr I im. Marii Curie Skłodowskiej</t>
  </si>
  <si>
    <t>8. Liceum Ogólnokształcące Nr I im. Marii Curie Skłodowskiej</t>
  </si>
  <si>
    <t>10. Poradnia Psychologiczno Pedagogiczna</t>
  </si>
  <si>
    <t>14. Powiatowy Urząd Pracy</t>
  </si>
  <si>
    <t>ul. Przasnyska 77 B, 06-200 Maków Mazowiecki</t>
  </si>
  <si>
    <t>11. Powiatowy Zespół ds. Obsługi Szkół i Placówek Oświatowych</t>
  </si>
  <si>
    <t>9. Specjalny Ośrodek Szkolno-Wychowawczy</t>
  </si>
  <si>
    <t>9. Specjalny Ośrodek Szkolno - Wychowawczy</t>
  </si>
  <si>
    <t xml:space="preserve">5. Zespół Szkół w Krasnosielcu </t>
  </si>
  <si>
    <t>5. Zespół Szkół w Krasnosielcu</t>
  </si>
  <si>
    <t xml:space="preserve">6.  Zespół Szkół im. Żołnierzy AK </t>
  </si>
  <si>
    <t xml:space="preserve">4.  Zespół Szkół w Różanie </t>
  </si>
  <si>
    <t>odległość od najbliższej rzeki lub innego zbiornika wodnego (proszę podać od czego)</t>
  </si>
  <si>
    <t>informacja o przeprowadzonych remontach i modernizacji budynków starszych niż 50 lat (data remontu, czego dotyczył remont, wielkość poniesionych nakładów na remont)</t>
  </si>
  <si>
    <t>Adres</t>
  </si>
  <si>
    <t>ul. Mazowiecka 2,  06-200 Maków Mazowiecki</t>
  </si>
  <si>
    <t>Rynek 1,  06-200 Maków Mazowiecki</t>
  </si>
  <si>
    <t>ul. Warszawska 34 , 06-230 Różan</t>
  </si>
  <si>
    <t>ul. Sadowa 6, 06-212 Krasnosielc</t>
  </si>
  <si>
    <t xml:space="preserve">ul. Duńskiego Czerwonego Krzyża 7, 06-200 Maków Mazowiecki </t>
  </si>
  <si>
    <t>Jaciążek 64A, 06-210 Płoniawy-Bramura</t>
  </si>
  <si>
    <t>7. Zespół Szkół przy OSiW OHP w Jaciążku,</t>
  </si>
  <si>
    <t>ul. Duńskiego Czerwonego Krzyża 5, 06-200 Maków Mazowiecki</t>
  </si>
  <si>
    <t>* Wartość Odtworzeniowa określona przez Zamawiającego</t>
  </si>
  <si>
    <t>** Wartość Odtworzeniowa określona wartość odtworzeniowa została ustalona na podstawie kalkulatora do szacowania wartości odtworzeniowych budynków opartego na Biuletynie Cen Obiektów Budowlanych SEKOCENBUD, który jest aktualizowany co kwartał przez rzeczoznawcę budowlanego na zlecenie firmy Maximus Broker Sp. z o.o.</t>
  </si>
  <si>
    <t>OGÓŁEM</t>
  </si>
  <si>
    <t>7. Zespół Szkół przy OSiW OHP w Jaciążku, Jaciążek 64A, 06-210 Płoniawy - Bramura</t>
  </si>
  <si>
    <t>8. Zespół Szkół przy OSiW OHP w Jaciążku</t>
  </si>
  <si>
    <t>ul.Krótka 3,  06-200 Maków Mazowiecki</t>
  </si>
  <si>
    <t xml:space="preserve">ul.Kopernika 2, 06-200 Maków Mazowiecki  </t>
  </si>
  <si>
    <t xml:space="preserve"> ul. Duńskiego Czerwonego Krzyża 3, 06-200 Maków Mazowiecki</t>
  </si>
  <si>
    <t xml:space="preserve"> ul. Moniuszki 6A, 06-200 Maków Mazowiecki</t>
  </si>
  <si>
    <t xml:space="preserve"> ul. Duńskiego Czerwonego Krzyża 3A, 06-200 Maków Mazowiecki</t>
  </si>
  <si>
    <t>6. Zespół Szkół im. Żołnierzy Armii Krajowej w Makowie Mazowieckim</t>
  </si>
  <si>
    <t>Dane pojazdów</t>
  </si>
  <si>
    <t>Marka</t>
  </si>
  <si>
    <t>Typ, model</t>
  </si>
  <si>
    <t>Nr podw./ nadw.</t>
  </si>
  <si>
    <t>Nr rej.</t>
  </si>
  <si>
    <t>Rodzaj         (osobowy/ ciężarowy/ specjalny)</t>
  </si>
  <si>
    <t>Poj.</t>
  </si>
  <si>
    <t>Rok prod.</t>
  </si>
  <si>
    <t>Data I rejestracji</t>
  </si>
  <si>
    <t>Data ważności badań technicznych</t>
  </si>
  <si>
    <t>Ilość miejsc</t>
  </si>
  <si>
    <t>Ładowność</t>
  </si>
  <si>
    <t>Dopuszczalna masa całkowita</t>
  </si>
  <si>
    <t>Czy pojazd służy do nauki jazdy? (TAK/NIE)</t>
  </si>
  <si>
    <t>Przebieg</t>
  </si>
  <si>
    <t>Zabezpieczenia przeciwkradzieżowe</t>
  </si>
  <si>
    <t>Wyposażenie dodatkowe, SU należy powiększyć o wartość wyposażenia</t>
  </si>
  <si>
    <t>Okres ubezpieczenia OC i NW</t>
  </si>
  <si>
    <t>Okres ubezpieczenia AC i KR</t>
  </si>
  <si>
    <t>rodzaj</t>
  </si>
  <si>
    <t>wartość</t>
  </si>
  <si>
    <t>Od</t>
  </si>
  <si>
    <t>Do</t>
  </si>
  <si>
    <t xml:space="preserve">4. Zespół Szkół w Różanie </t>
  </si>
  <si>
    <t>757-125-96-40</t>
  </si>
  <si>
    <t xml:space="preserve">550073579 </t>
  </si>
  <si>
    <t>8790Z</t>
  </si>
  <si>
    <t>29</t>
  </si>
  <si>
    <t>Płyta warstowa</t>
  </si>
  <si>
    <t>Kolektory słoneczne</t>
  </si>
  <si>
    <t>Namioty/
szklarnie</t>
  </si>
  <si>
    <t>Powodzie</t>
  </si>
  <si>
    <t>Budżet roczny</t>
  </si>
  <si>
    <t>Planowane imprezy</t>
  </si>
  <si>
    <t>Informacje dodatkowe</t>
  </si>
  <si>
    <t>NIE</t>
  </si>
  <si>
    <t>Budynek mieszkalno-administr.</t>
  </si>
  <si>
    <t>mieszkalno-administracyjny</t>
  </si>
  <si>
    <t>TAK</t>
  </si>
  <si>
    <t>Garaż</t>
  </si>
  <si>
    <t>garaż</t>
  </si>
  <si>
    <t>Droga o powierzchni z kostki</t>
  </si>
  <si>
    <t>Ogrodzenie z siatki</t>
  </si>
  <si>
    <t>Sieć wodociągowa</t>
  </si>
  <si>
    <t>Kanalizacja sanitarna</t>
  </si>
  <si>
    <t>Kanalizacja deszczowa</t>
  </si>
  <si>
    <t>Ogrodzenie z płyt betonowych</t>
  </si>
  <si>
    <t>czy jest to budynek przeznaczony do rozbiórki</t>
  </si>
  <si>
    <t>gaśnice szt. 7, czujki dymne</t>
  </si>
  <si>
    <t>ul. Mazowiecka 2 06-200 Maków Mazowiecki</t>
  </si>
  <si>
    <t>ul. Ciechanowska 06-200 Maków Mazowiecki</t>
  </si>
  <si>
    <t>dostateczny</t>
  </si>
  <si>
    <t>dobry</t>
  </si>
  <si>
    <t>nie</t>
  </si>
  <si>
    <t>brak</t>
  </si>
  <si>
    <t>DZ-3</t>
  </si>
  <si>
    <t>tak(1/3)</t>
  </si>
  <si>
    <t>nie występuje</t>
  </si>
  <si>
    <t>Pustak + cegła</t>
  </si>
  <si>
    <t>betonowe</t>
  </si>
  <si>
    <t>stropodach betonowy + papa termozgrzewalna</t>
  </si>
  <si>
    <t>bardzo dobry</t>
  </si>
  <si>
    <t>CHŁODZIARKA GORENJE R-6181AW</t>
  </si>
  <si>
    <t>PRALKA SAMSUNG WF70</t>
  </si>
  <si>
    <t>KOPIARKA TASK ALFA 1800</t>
  </si>
  <si>
    <t>FOTEL DO MASAŻU</t>
  </si>
  <si>
    <t>TELEWIZOR LG LED 50LF5610 FHD</t>
  </si>
  <si>
    <t xml:space="preserve">ZAMRAŻARKA ZANUSSI </t>
  </si>
  <si>
    <t>ZMYWARKA BOSCH</t>
  </si>
  <si>
    <t>ROBOT KUCHENNY BOSCH</t>
  </si>
  <si>
    <t>KUCHNIA TG425PKE1 4P+PE</t>
  </si>
  <si>
    <t>PATELNIA ELEKTRYCZNA PE-3</t>
  </si>
  <si>
    <t>NOTEBOOK LENOVO</t>
  </si>
  <si>
    <t>NOTEBOOK HP</t>
  </si>
  <si>
    <t>VOLKSWAGEN</t>
  </si>
  <si>
    <t>Transporter</t>
  </si>
  <si>
    <t>WVWZZZ70Z3H140905</t>
  </si>
  <si>
    <t>WMAN847</t>
  </si>
  <si>
    <t>ciężarowy</t>
  </si>
  <si>
    <t>2461 cm</t>
  </si>
  <si>
    <t>29.04.2004</t>
  </si>
  <si>
    <t>22.05.2018</t>
  </si>
  <si>
    <t>immobilizer</t>
  </si>
  <si>
    <t>757-13-75-197</t>
  </si>
  <si>
    <t>6920Z</t>
  </si>
  <si>
    <t>Komputer Dell Vostro – (2 szt.x2 835,00 zł)</t>
  </si>
  <si>
    <t>Monitor Asus 19” - (2 szt.x359,00 zł)</t>
  </si>
  <si>
    <t>Monitor Philips</t>
  </si>
  <si>
    <t>Monitor Samsung</t>
  </si>
  <si>
    <t>Komputer Dell Vostro</t>
  </si>
  <si>
    <t>Drukarka Hp Laser Jet</t>
  </si>
  <si>
    <t>Niszczarka</t>
  </si>
  <si>
    <t>Dyski zewnetrzne Toshiba (2 szt. x 250,00 zł)</t>
  </si>
  <si>
    <t>Komputer HP (2 szt. X 2 398,50)</t>
  </si>
  <si>
    <t>Drukarka Brother L270ODN</t>
  </si>
  <si>
    <t xml:space="preserve">Drukarka Brother HL-L2340DW (3 szt.) </t>
  </si>
  <si>
    <t>Urządzenie wielofunkcyjne Epson L605</t>
  </si>
  <si>
    <t>Maków Mazowiecki, ul. Duńskiego Czerwonego Krzyża 3</t>
  </si>
  <si>
    <t>okratowane okna i drzwi, monitoring, gaśnice proszkowe</t>
  </si>
  <si>
    <t>757-100-85-53</t>
  </si>
  <si>
    <t>8413Z</t>
  </si>
  <si>
    <t>41</t>
  </si>
  <si>
    <t>-</t>
  </si>
  <si>
    <t>bd</t>
  </si>
  <si>
    <t>Budynek administracyjny</t>
  </si>
  <si>
    <t>budynek biurowy</t>
  </si>
  <si>
    <t>Budowle - infrastruktura</t>
  </si>
  <si>
    <t>-przeciwpożarowe: gaśnice (proszkowe -   3 szt.) hydranty                                                   - przeciwkradzieżowe: kraty na oknach, instalacja alarmowa z radiopowiadomieniem, dozór/monitoring (agencja ochrony - całodobowo)</t>
  </si>
  <si>
    <t>ul. Przasnyska 77 B,                                       06 -200 Maków Mazowiecki</t>
  </si>
  <si>
    <t>ul. Przasnyska 77 B ,                                        06-200 Maków Mazowiecki</t>
  </si>
  <si>
    <t>430 m²</t>
  </si>
  <si>
    <t>od rzeki ok.. 500 m</t>
  </si>
  <si>
    <t>Zestaw komputerowy ALL IN ONE Dell 9010</t>
  </si>
  <si>
    <t>Streamar Taddberg LTO-4 HH zewnętrzny SAS</t>
  </si>
  <si>
    <t>Drukarka Lexmark MS 310dn</t>
  </si>
  <si>
    <t>Urządzenie wielofunkcyjne HP Laser Jet 1536dnf</t>
  </si>
  <si>
    <t>Zestaw komputerowy ALL IN ONE Dell 9020</t>
  </si>
  <si>
    <t>Urządzenie wielofunkcyjne HP 1536dnf</t>
  </si>
  <si>
    <t>Infokiosk multimedialny z możliwością wydruku ofert pracy</t>
  </si>
  <si>
    <t>Urządzenie sieciowe Fortigate 80c</t>
  </si>
  <si>
    <t>Router CISCO 2901-vsecik9</t>
  </si>
  <si>
    <t>Zestaw komputerowy ALL IN ONE Dell 9030</t>
  </si>
  <si>
    <t>Urzadzenie wielofunkcyjne HP Pro MFP M225dw</t>
  </si>
  <si>
    <t>Telefon PANASONIC KX-DT333</t>
  </si>
  <si>
    <t>Zestaw komputerowy ALL in ONE Dell 7440</t>
  </si>
  <si>
    <t>Drukarka OKI C831DN</t>
  </si>
  <si>
    <t>Skaner HPScanJet 4500FN1</t>
  </si>
  <si>
    <t>Fortigate 60E</t>
  </si>
  <si>
    <t>Macierz dyskowa QNAP</t>
  </si>
  <si>
    <t>Zestaw komputerowy ALL in ONE Dell 7450</t>
  </si>
  <si>
    <t>100 metrów</t>
  </si>
  <si>
    <t>000833154</t>
  </si>
  <si>
    <t>8560Z</t>
  </si>
  <si>
    <t>23</t>
  </si>
  <si>
    <t>Budynek Zespołu Szkół</t>
  </si>
  <si>
    <t>nauka</t>
  </si>
  <si>
    <t>Gaśnice-11 szt., hydranty-3 szt.</t>
  </si>
  <si>
    <t>ul.Sadowa 6, 06-212 Krasnosielc</t>
  </si>
  <si>
    <t xml:space="preserve">cegła kratówka, sylikatowa  o gr.40 cm </t>
  </si>
  <si>
    <t>strpodach pokryty papą, aftyka blachą</t>
  </si>
  <si>
    <t>Tablica interaktywna Inter Write 1279 78,9"</t>
  </si>
  <si>
    <t>Projektor  Esprit PST250X</t>
  </si>
  <si>
    <t>Urządzenie wielofunkcyjne SHARP z RSPF</t>
  </si>
  <si>
    <t>Uniwersalny zestaw do badania i oceny gleby</t>
  </si>
  <si>
    <t>Zestaw komputerowy ETI PC</t>
  </si>
  <si>
    <t>Rzutnik do pilota BENQ W 1070</t>
  </si>
  <si>
    <t>Kasa fiskalna ELZAB MINI</t>
  </si>
  <si>
    <t>Zestaw komputerowy 15 kompletów x 3180,78</t>
  </si>
  <si>
    <t>Drukarka sieciowa HP Officejet Pro 6230 ePrinter(6 szt)</t>
  </si>
  <si>
    <t>Urządzenie wielofunkcyjne Kserokopiarka Canon iR1133A</t>
  </si>
  <si>
    <t>Tablica interaktywna z rzutnikiem i laptopem</t>
  </si>
  <si>
    <t>Aparat fotograficzny Nikon D 5200</t>
  </si>
  <si>
    <t>Komputer HP DESKOP 280G1 15 8GB</t>
  </si>
  <si>
    <t>Monitor LCD BENQ 15 szt.</t>
  </si>
  <si>
    <t>Sprzęt nagłaśniający 1 szt.</t>
  </si>
  <si>
    <t>Ekran 1 szt.</t>
  </si>
  <si>
    <t>Player z oprogramowaniem 1 szt.</t>
  </si>
  <si>
    <t>Telefax Panasonic</t>
  </si>
  <si>
    <t>Bumbox Philips -  2 szt.</t>
  </si>
  <si>
    <t>Dysk przenośny SEAGATE - 1 TB</t>
  </si>
  <si>
    <t>Dysk przenośny WD Elemens 500GB</t>
  </si>
  <si>
    <t>Notebook Dell 1 szt.</t>
  </si>
  <si>
    <t>Mikrofony bezprzewodowe WM20UHF</t>
  </si>
  <si>
    <t>Mikrofony bezprzewodowe WM512</t>
  </si>
  <si>
    <t>15. Środowiskowy Dom Samopomocy</t>
  </si>
  <si>
    <t xml:space="preserve">15.  Środowiskowy Dom Samopomocy </t>
  </si>
  <si>
    <t>15.  Środowiskowy Dom Samopomocy</t>
  </si>
  <si>
    <t>757-10-07-016</t>
  </si>
  <si>
    <t>550671062</t>
  </si>
  <si>
    <t>7525Z</t>
  </si>
  <si>
    <t>Ochrona Przeciwpożarowa</t>
  </si>
  <si>
    <t>63</t>
  </si>
  <si>
    <t>Drukarka laserowa HP P1102</t>
  </si>
  <si>
    <t>Komputer Actina Cosmo</t>
  </si>
  <si>
    <t>Drukarka HP LJ PRO M425DW</t>
  </si>
  <si>
    <t>Drukarka HP LJ M175</t>
  </si>
  <si>
    <t>Komputer Dell</t>
  </si>
  <si>
    <t>Komputer Dell vostro 3900</t>
  </si>
  <si>
    <t>Niszczarka dokumentów Fellowes 99CI</t>
  </si>
  <si>
    <t xml:space="preserve">Panel wyświatlający systemu alarmowania </t>
  </si>
  <si>
    <t>Drukarka HP M26A</t>
  </si>
  <si>
    <t>Komputer Akyga 17/240ssd</t>
  </si>
  <si>
    <t>Laptop Lenovo IdeaPad G780A</t>
  </si>
  <si>
    <t>Detektor prądu AC HOT STICK</t>
  </si>
  <si>
    <t>Urządzenie wykrywczo pomiarowe Multigas III</t>
  </si>
  <si>
    <t>Telefon Samsung Galaxy I8190N</t>
  </si>
  <si>
    <t>Radiotelefon GM 360</t>
  </si>
  <si>
    <t>Alkomat Alcovisor Mercury</t>
  </si>
  <si>
    <t>Drukarka HP Officejet 100</t>
  </si>
  <si>
    <t>Telefon Samsung Galaxy S4</t>
  </si>
  <si>
    <t>Notebook Dell Inspiration 15</t>
  </si>
  <si>
    <t>Telefon Samsung Galaxy A5 01925300</t>
  </si>
  <si>
    <t>Telefon Samsung Galaxy S6 01919300</t>
  </si>
  <si>
    <t>Kamera samochodowa JSE CDR-153 + karta pam.</t>
  </si>
  <si>
    <t>Telefon Samsung Galaxy J7</t>
  </si>
  <si>
    <t>Kamera termowizyjna REVEAL Firepro</t>
  </si>
  <si>
    <t>06-200 Maków Mazowiecki ul. Moniuszki 6A</t>
  </si>
  <si>
    <t>Dozór pracowniczy całodobowy</t>
  </si>
  <si>
    <t>06-230 Różan ul. Warszawska 5</t>
  </si>
  <si>
    <t>757-125-28-33</t>
  </si>
  <si>
    <t>000256640</t>
  </si>
  <si>
    <t>8531B</t>
  </si>
  <si>
    <t>44</t>
  </si>
  <si>
    <t>6 imprez, 30 uczestników (Rozgrywki Ligi Warszawsko-Mazowieckiej)</t>
  </si>
  <si>
    <t>budynek szkoły</t>
  </si>
  <si>
    <t xml:space="preserve">szkoła </t>
  </si>
  <si>
    <t>tak</t>
  </si>
  <si>
    <t>zajęcia sportowe</t>
  </si>
  <si>
    <t>gaśnice,hydrant,monitoring,ochrona</t>
  </si>
  <si>
    <t>ul.Kopernika 2, 06-200 Maków Mazowie.</t>
  </si>
  <si>
    <t>cegła</t>
  </si>
  <si>
    <t>płyta żelbetowa</t>
  </si>
  <si>
    <t>płyta</t>
  </si>
  <si>
    <t>ul. Kopernika 2, 06-200 Maków Mazowiec</t>
  </si>
  <si>
    <t>rzeka - 500m</t>
  </si>
  <si>
    <t>termomodernizacja - 500199,66</t>
  </si>
  <si>
    <t>dobre</t>
  </si>
  <si>
    <t>dostateczna</t>
  </si>
  <si>
    <t>dobra</t>
  </si>
  <si>
    <t>nie dotyczy</t>
  </si>
  <si>
    <t>bardzo dobra</t>
  </si>
  <si>
    <t>Projektor BEMO MS506</t>
  </si>
  <si>
    <t>Monitor BENQ22" GW 2270HM Led 4MS</t>
  </si>
  <si>
    <t>Zestaw komputerowy i5/8/1TB/120SSD/w10</t>
  </si>
  <si>
    <t>Monitor LCD LG 19"</t>
  </si>
  <si>
    <t>Projektor BENG GP30DLP</t>
  </si>
  <si>
    <t>Urządzenie wielofunkcyjne HP LJ drukarka</t>
  </si>
  <si>
    <t xml:space="preserve">Centrala telefoniczna </t>
  </si>
  <si>
    <t>Komputer Windows 10</t>
  </si>
  <si>
    <t>Zestaw komputerowy Core i3/4/120ssd/W10-64bit/1151/</t>
  </si>
  <si>
    <t>Tablica interaktywna BOARD DTOi-84s</t>
  </si>
  <si>
    <t>Urządzenie wielofunkcyjne HP Deskjet 2515</t>
  </si>
  <si>
    <t>Video Console Extender</t>
  </si>
  <si>
    <t>Laptop Lenovo 16,6'</t>
  </si>
  <si>
    <t>Notebook HP 6730b</t>
  </si>
  <si>
    <t>Notebook Lenovo G70-70</t>
  </si>
  <si>
    <t>Laptop HP255G4</t>
  </si>
  <si>
    <t>Laptop 15,6" LENOVO</t>
  </si>
  <si>
    <t>757-11-25-715</t>
  </si>
  <si>
    <t>000185940</t>
  </si>
  <si>
    <t>Oświatowa</t>
  </si>
  <si>
    <t>38</t>
  </si>
  <si>
    <t>warsztaty naprawcze, szatnia</t>
  </si>
  <si>
    <t>Budynek szkoły</t>
  </si>
  <si>
    <t xml:space="preserve">Oświata </t>
  </si>
  <si>
    <t>Budynek praktycznej nauki zawodu</t>
  </si>
  <si>
    <t xml:space="preserve">Zajecia praktyczne </t>
  </si>
  <si>
    <t xml:space="preserve">NIE </t>
  </si>
  <si>
    <t>Wiata praktycznej nauki zawodu</t>
  </si>
  <si>
    <t xml:space="preserve">Boisko szkolne </t>
  </si>
  <si>
    <t xml:space="preserve">Zajecia sportowe </t>
  </si>
  <si>
    <t xml:space="preserve">Gaśnice , monitoring wizyjny, ochrona SOLID </t>
  </si>
  <si>
    <t xml:space="preserve">ul. Warszwska 34, 06-230 Różan </t>
  </si>
  <si>
    <t>cegła ceramiczna</t>
  </si>
  <si>
    <t>ceramiczno- żelbetowe</t>
  </si>
  <si>
    <t xml:space="preserve">blachodachówka </t>
  </si>
  <si>
    <t>Gasnice, monitoring wizyjny, ochrona SOLID</t>
  </si>
  <si>
    <t xml:space="preserve">ul. Szkolna 4, 06-230 Różan </t>
  </si>
  <si>
    <t>słupy prefabrykowane wypełnione cegłą</t>
  </si>
  <si>
    <t xml:space="preserve">płyty żebrowe </t>
  </si>
  <si>
    <t>papa na lepiku</t>
  </si>
  <si>
    <t>rzeka Narew 1km</t>
  </si>
  <si>
    <t xml:space="preserve">termomodernizacja, wymiana dachu </t>
  </si>
  <si>
    <t xml:space="preserve">termomodernizacja </t>
  </si>
  <si>
    <t xml:space="preserve">dobry </t>
  </si>
  <si>
    <t xml:space="preserve">dostateczny </t>
  </si>
  <si>
    <t xml:space="preserve">Zestaw nagłasniajacy STAGEPAS </t>
  </si>
  <si>
    <t xml:space="preserve">urządzenie wielofunkcyjne </t>
  </si>
  <si>
    <t xml:space="preserve">tablica interaktywna </t>
  </si>
  <si>
    <t>urządzenie wielofunkcyjne HP</t>
  </si>
  <si>
    <t>kasa fiskalna</t>
  </si>
  <si>
    <t>wieża SONY</t>
  </si>
  <si>
    <t>touchboard plus</t>
  </si>
  <si>
    <t>eSzydłowski zstaw panelowy</t>
  </si>
  <si>
    <t>midotronic EXP 1000</t>
  </si>
  <si>
    <t>LIMIT zestaw średnicówek</t>
  </si>
  <si>
    <t>wideoprojektor</t>
  </si>
  <si>
    <t>zestaw komputerowy (jednostka centralna, monitor, myszka, klawiatura, system operacyjny wraz z oprogramo-waniem 16 szt.</t>
  </si>
  <si>
    <t xml:space="preserve">zestaw interaktywny (tablica, projektor, laptop, stojak, montaż i oprogramowanie)  </t>
  </si>
  <si>
    <t>16.</t>
  </si>
  <si>
    <t>monitor interaktywny</t>
  </si>
  <si>
    <t>17.</t>
  </si>
  <si>
    <t xml:space="preserve">zestaw pilotów do przeprowadzania testów </t>
  </si>
  <si>
    <t>18.</t>
  </si>
  <si>
    <t xml:space="preserve">dalmierz laserowy </t>
  </si>
  <si>
    <t>19.</t>
  </si>
  <si>
    <t xml:space="preserve">poziomica elektroniczna </t>
  </si>
  <si>
    <t>20.</t>
  </si>
  <si>
    <t>jednostka centralna  2 x 1456,00</t>
  </si>
  <si>
    <t>21.</t>
  </si>
  <si>
    <t xml:space="preserve">komputer HP </t>
  </si>
  <si>
    <t>22.</t>
  </si>
  <si>
    <t>23.</t>
  </si>
  <si>
    <t>monitor LED Hp</t>
  </si>
  <si>
    <t>24.</t>
  </si>
  <si>
    <t>25.</t>
  </si>
  <si>
    <t>drukarka brother HL-L2300D</t>
  </si>
  <si>
    <t>26.</t>
  </si>
  <si>
    <t>Aparat cyfrowy NICON</t>
  </si>
  <si>
    <t>27.</t>
  </si>
  <si>
    <t>Wieża Philips</t>
  </si>
  <si>
    <t>28.</t>
  </si>
  <si>
    <t>Urządzenie wielofunkcyjne</t>
  </si>
  <si>
    <t>29.</t>
  </si>
  <si>
    <t>Kamera</t>
  </si>
  <si>
    <t>30.</t>
  </si>
  <si>
    <t>Dysk HDD</t>
  </si>
  <si>
    <t>31.</t>
  </si>
  <si>
    <t>Rejestrator</t>
  </si>
  <si>
    <t>32.</t>
  </si>
  <si>
    <t>Dysk 1000 GB</t>
  </si>
  <si>
    <t>33.</t>
  </si>
  <si>
    <t>kserokopiarka CANON</t>
  </si>
  <si>
    <t>34.</t>
  </si>
  <si>
    <t>tablica interaktywna My Board Black Nano</t>
  </si>
  <si>
    <t>telewizor</t>
  </si>
  <si>
    <t>mini wieża Pionier</t>
  </si>
  <si>
    <t>aparat  NICON</t>
  </si>
  <si>
    <t>Urządzenie wielofunkcyjne BROTHER DCPJ100-549zł         i czytnik dowodów rejestracyjnych ZEBRA-1006,26zł</t>
  </si>
  <si>
    <t>Tablica interaktywna, projektor</t>
  </si>
  <si>
    <t>Elektroniczy Newsletter</t>
  </si>
  <si>
    <t xml:space="preserve">notebook laptop </t>
  </si>
  <si>
    <t>notebook cr 61</t>
  </si>
  <si>
    <t xml:space="preserve">projektor  Ben </t>
  </si>
  <si>
    <t>projektor BenQ</t>
  </si>
  <si>
    <t>projektor Optima</t>
  </si>
  <si>
    <t>laptop ASUS</t>
  </si>
  <si>
    <t>laptop</t>
  </si>
  <si>
    <t>monitoring wizyjny - wewnatrz i na zewnątrz</t>
  </si>
  <si>
    <t>FIAT</t>
  </si>
  <si>
    <t>PANDA</t>
  </si>
  <si>
    <t>ZFA16900001062254</t>
  </si>
  <si>
    <t>WMA03890</t>
  </si>
  <si>
    <t>OSOBOWY</t>
  </si>
  <si>
    <t>ZFA16900000254659</t>
  </si>
  <si>
    <t>WMAR401</t>
  </si>
  <si>
    <t>FIAT(służy tylko jako pomoc naukowa)</t>
  </si>
  <si>
    <t>UNO</t>
  </si>
  <si>
    <t>ZFA146A0000001818</t>
  </si>
  <si>
    <t>OKK8953</t>
  </si>
  <si>
    <t>CIĄGNIK ROLNICZY</t>
  </si>
  <si>
    <t>C-360</t>
  </si>
  <si>
    <t>OSW527E</t>
  </si>
  <si>
    <t>MFP-255</t>
  </si>
  <si>
    <t>WMA3F50</t>
  </si>
  <si>
    <t>PRZYCZEPA</t>
  </si>
  <si>
    <t>D-47A</t>
  </si>
  <si>
    <t>OSX539K</t>
  </si>
  <si>
    <t>D-17</t>
  </si>
  <si>
    <t>OSX827G</t>
  </si>
  <si>
    <t xml:space="preserve">FIAT </t>
  </si>
  <si>
    <t>GRANDE-Punto</t>
  </si>
  <si>
    <t>ZFE19900000271282</t>
  </si>
  <si>
    <t>WMA13053</t>
  </si>
  <si>
    <t>CITROEN</t>
  </si>
  <si>
    <t>C-15</t>
  </si>
  <si>
    <t>VFVDPP00VK006482</t>
  </si>
  <si>
    <t>OKN 2274</t>
  </si>
  <si>
    <t>CIĘŻAROWY</t>
  </si>
  <si>
    <t>30.01.2008</t>
  </si>
  <si>
    <t>02.11.2004</t>
  </si>
  <si>
    <t>08.05.1997</t>
  </si>
  <si>
    <t>02.12.1980</t>
  </si>
  <si>
    <t>10,5T</t>
  </si>
  <si>
    <t>01.06.1989</t>
  </si>
  <si>
    <t>7,5T</t>
  </si>
  <si>
    <t>09.04.1975</t>
  </si>
  <si>
    <t>4T</t>
  </si>
  <si>
    <t>09.10.1989</t>
  </si>
  <si>
    <t>bezterminowo</t>
  </si>
  <si>
    <t>0,5T</t>
  </si>
  <si>
    <t>11.06.2007</t>
  </si>
  <si>
    <t>10.02.1998</t>
  </si>
  <si>
    <t>CENTRALNY ZAMEK</t>
  </si>
  <si>
    <t>"L",nalepki reklamowe</t>
  </si>
  <si>
    <t>09.05.2019</t>
  </si>
  <si>
    <t>centralny zamek</t>
  </si>
  <si>
    <t>alarm</t>
  </si>
  <si>
    <t>30.01.2019</t>
  </si>
  <si>
    <t>29.01.2020</t>
  </si>
  <si>
    <t>02.11.2018</t>
  </si>
  <si>
    <t>01.11.2019</t>
  </si>
  <si>
    <t>10.05.2019</t>
  </si>
  <si>
    <t>09.05.2018</t>
  </si>
  <si>
    <t>01.01.2019</t>
  </si>
  <si>
    <t>31.12.2019</t>
  </si>
  <si>
    <t>01.07.2018</t>
  </si>
  <si>
    <t>30.06.2019</t>
  </si>
  <si>
    <t>16.12.2018</t>
  </si>
  <si>
    <t>15.12.2019</t>
  </si>
  <si>
    <t>11.02.2019</t>
  </si>
  <si>
    <t>10.02.2020</t>
  </si>
  <si>
    <t>urządzenia do badania amortyzatorów na stacji diagnostycznej</t>
  </si>
  <si>
    <t>Różan ul. Szkolna 4</t>
  </si>
  <si>
    <t>urządzenia dignostyczne</t>
  </si>
  <si>
    <t>2010/2011</t>
  </si>
  <si>
    <t>podnośnik dwukolumnowy PN 400normet</t>
  </si>
  <si>
    <t>B141217-12</t>
  </si>
  <si>
    <t>1,8kw/4000kg</t>
  </si>
  <si>
    <t>2015r</t>
  </si>
  <si>
    <t>Normet</t>
  </si>
  <si>
    <t>podnośnik kanałowy DKP H2,5</t>
  </si>
  <si>
    <t>2500kg</t>
  </si>
  <si>
    <t>Eskapol</t>
  </si>
  <si>
    <t>przyrząd do kontroli świateł</t>
  </si>
  <si>
    <t xml:space="preserve"> 2015r</t>
  </si>
  <si>
    <t>przyrząd do kontrolo złącza elektrycznego</t>
  </si>
  <si>
    <t>kompresor tłokowy Walter GK-530-3</t>
  </si>
  <si>
    <t>508/13875</t>
  </si>
  <si>
    <t>10atm/530l530l</t>
  </si>
  <si>
    <t>Walter</t>
  </si>
  <si>
    <t>podnośnik TLT235 SBA 2szt</t>
  </si>
  <si>
    <t xml:space="preserve"> 2016r</t>
  </si>
  <si>
    <t>53</t>
  </si>
  <si>
    <t>plac zabaw, szatnia, stołówka</t>
  </si>
  <si>
    <t>Budynek SOSzW</t>
  </si>
  <si>
    <t>szkoła, internat</t>
  </si>
  <si>
    <t>Plac zabaw</t>
  </si>
  <si>
    <t>plac zabaw</t>
  </si>
  <si>
    <t>15 czujek ruchu, całodobowy dozór agencji ochrony, monitoring wizyjny, hydranty, gaśnice proszkowe</t>
  </si>
  <si>
    <t>ul.Duńskiego Czerwonego Krzyża 5     06-200 Maków Mazowiecki</t>
  </si>
  <si>
    <t>monitoring wizyjny</t>
  </si>
  <si>
    <t>cegła kratówka</t>
  </si>
  <si>
    <t>beton zbrojony</t>
  </si>
  <si>
    <t>płyty trzcinowe, ocieplenie - płyty warstwowe, izoldach, pokrycie papą termozgrzewalną dwuwarstwową</t>
  </si>
  <si>
    <t>Tablica interaktywna QUOMO</t>
  </si>
  <si>
    <t>Klawiatura Logitech</t>
  </si>
  <si>
    <t>Komputer Dell Inspiron</t>
  </si>
  <si>
    <t>Monitor LCD/LED Acer</t>
  </si>
  <si>
    <t>Mysz NATEC</t>
  </si>
  <si>
    <t>Drukarka HP</t>
  </si>
  <si>
    <t>Telewizor Samsung</t>
  </si>
  <si>
    <t>Mysz Logitech</t>
  </si>
  <si>
    <t xml:space="preserve">Telewizor LG </t>
  </si>
  <si>
    <t>Klawiatura Logitech do telewizora</t>
  </si>
  <si>
    <t>Zestaw komputerowy z oprogramowaniem</t>
  </si>
  <si>
    <t>Urządzenie wielofunkcyjne HP DESKJET</t>
  </si>
  <si>
    <t>Zestaw interaktywny Artek (tablica) z projektorem</t>
  </si>
  <si>
    <t>Głośniki I-BOX</t>
  </si>
  <si>
    <t>Telewizor Philips</t>
  </si>
  <si>
    <t>Drukarka HP Color LaserJet</t>
  </si>
  <si>
    <t>Klawiatura bezprzewodowa z myszką</t>
  </si>
  <si>
    <t>Tablica My Board 84 C z projektorem</t>
  </si>
  <si>
    <t>Głośniki Logitech</t>
  </si>
  <si>
    <t>Telewizor Funai</t>
  </si>
  <si>
    <t>Klawiatura Big Keys</t>
  </si>
  <si>
    <t>Mysz Bigtrack</t>
  </si>
  <si>
    <t>Telewizor LG Plazma 50"</t>
  </si>
  <si>
    <t>Odtwarzacz DVD Sony</t>
  </si>
  <si>
    <t>Projektor Acer</t>
  </si>
  <si>
    <t>Klawiatura</t>
  </si>
  <si>
    <t>Mysz</t>
  </si>
  <si>
    <t>Elektroniczna woźna</t>
  </si>
  <si>
    <t>Nawigacja</t>
  </si>
  <si>
    <t>Radio SB</t>
  </si>
  <si>
    <t>Mysz Modecom</t>
  </si>
  <si>
    <t>Zestaw komputerowy Philips</t>
  </si>
  <si>
    <t>Telewizor Panasonic 40''</t>
  </si>
  <si>
    <t>Podłoga interaktywna "Magiczny dywan"</t>
  </si>
  <si>
    <t xml:space="preserve">Zestaw komputerowy </t>
  </si>
  <si>
    <t>Patchpanel</t>
  </si>
  <si>
    <t>Switch CISCO 24p.</t>
  </si>
  <si>
    <t>Projektor Optoma</t>
  </si>
  <si>
    <t>Moduł WiFi</t>
  </si>
  <si>
    <t>Monitor interaktywny Newline</t>
  </si>
  <si>
    <t>Big Track myszka powiększona</t>
  </si>
  <si>
    <t>Big Keys klawiatura</t>
  </si>
  <si>
    <t>Podłoga interaktywna Fun i Rew.</t>
  </si>
  <si>
    <t>Klawiatura Titanium</t>
  </si>
  <si>
    <t>Mysz Blow</t>
  </si>
  <si>
    <t>Monitor LED24'</t>
  </si>
  <si>
    <t>Desktop komputer Picasso</t>
  </si>
  <si>
    <t>Zestaw komputerowy</t>
  </si>
  <si>
    <t>Urządzenie wielofunkcyjne EPSON</t>
  </si>
  <si>
    <t>Drukarka EPSON</t>
  </si>
  <si>
    <t xml:space="preserve">Klawiatura bezprzewodowa </t>
  </si>
  <si>
    <t>Odtwarzacz DVD Samsung</t>
  </si>
  <si>
    <t>Radio z odtwarzaczem</t>
  </si>
  <si>
    <t>Radioottwarzacz Blaupunkt</t>
  </si>
  <si>
    <t>Tablet Samsung</t>
  </si>
  <si>
    <t>Tablet Apple Ipad</t>
  </si>
  <si>
    <t>Tablet Lenovo</t>
  </si>
  <si>
    <t>Notebook Lenovo</t>
  </si>
  <si>
    <t>Bombox Manta</t>
  </si>
  <si>
    <t>Mixer SMX</t>
  </si>
  <si>
    <t>Kontroler PS Spedlig</t>
  </si>
  <si>
    <t>Radiomagnetofon Manta MM 273</t>
  </si>
  <si>
    <t>Konsola Sony</t>
  </si>
  <si>
    <t>Radiomagnetofon Eltra</t>
  </si>
  <si>
    <t>Notebook Asus</t>
  </si>
  <si>
    <t>iPad Apple</t>
  </si>
  <si>
    <t>Dysk zewnętrzny</t>
  </si>
  <si>
    <t xml:space="preserve">Radiomagnetofon Boombox </t>
  </si>
  <si>
    <t>Laptop Lenovo 15,6" HD</t>
  </si>
  <si>
    <t>Komunikator Big Step by Step</t>
  </si>
  <si>
    <t>Komunikator Go Talk 9+</t>
  </si>
  <si>
    <t>Komunikator Go Talk 4+</t>
  </si>
  <si>
    <t>Tablet Samsung Galaxy z oprogramowaniem Mówik</t>
  </si>
  <si>
    <t>Notebook Lenovo i mysz Blow</t>
  </si>
  <si>
    <t xml:space="preserve">Laptop Lenovo </t>
  </si>
  <si>
    <t>Tablet z oprogramowaniem "Logopedia Pro"</t>
  </si>
  <si>
    <t>Apple MacBook</t>
  </si>
  <si>
    <t>Radiomagnetofon Blaupunkt</t>
  </si>
  <si>
    <t>Komunikator Go Talk Pocket</t>
  </si>
  <si>
    <t>Zestaw muzyczny LG</t>
  </si>
  <si>
    <t>1 kamera zewnętrzna</t>
  </si>
  <si>
    <t>Volkswagen</t>
  </si>
  <si>
    <t>transporter</t>
  </si>
  <si>
    <t>WV2ZZ270ZYX0209</t>
  </si>
  <si>
    <t>WPP0981</t>
  </si>
  <si>
    <t>osobowy</t>
  </si>
  <si>
    <t>15.10.1999r.</t>
  </si>
  <si>
    <t>13.10.2018r.</t>
  </si>
  <si>
    <t>carawella</t>
  </si>
  <si>
    <t>LNFM52Z1116VVR07MJG0S</t>
  </si>
  <si>
    <t>WMA27700</t>
  </si>
  <si>
    <t>24.11.2015r.</t>
  </si>
  <si>
    <t>23.11.2018r.</t>
  </si>
  <si>
    <t>blokada skrzyni biegów</t>
  </si>
  <si>
    <t>radio</t>
  </si>
  <si>
    <t>zamek centralny, alarm, immobiliser</t>
  </si>
  <si>
    <t>radio fabryczne</t>
  </si>
  <si>
    <t>14.10.2018</t>
  </si>
  <si>
    <t>13.10.2019</t>
  </si>
  <si>
    <t>23.11.2018</t>
  </si>
  <si>
    <t>22.11.2019</t>
  </si>
  <si>
    <t xml:space="preserve">000694445 </t>
  </si>
  <si>
    <t>Poradnia Psychologiczno-Pedagogiczna</t>
  </si>
  <si>
    <t>Monitor Dell</t>
  </si>
  <si>
    <t xml:space="preserve">Komputer Dell </t>
  </si>
  <si>
    <t>Monitor ASUS</t>
  </si>
  <si>
    <t>alarm, gaśnice</t>
  </si>
  <si>
    <t>Poradnia Psychologiczno-Pedagogiczna w Makowie Maz. ul. Duńskiego Czerwonego Krzyża 3, 06-200 Maków Maz.</t>
  </si>
  <si>
    <t>757-10-08-547</t>
  </si>
  <si>
    <t>000202270</t>
  </si>
  <si>
    <t>Oświata</t>
  </si>
  <si>
    <t>70</t>
  </si>
  <si>
    <t>Budynek internatu</t>
  </si>
  <si>
    <t>Tak</t>
  </si>
  <si>
    <t>Budynek szkolny A</t>
  </si>
  <si>
    <t>Budynek szkolny B</t>
  </si>
  <si>
    <t>Hala sportowa budynku B</t>
  </si>
  <si>
    <t>Boisko szkolne</t>
  </si>
  <si>
    <t>Ogrodzenie szkoly</t>
  </si>
  <si>
    <t>Kompleks sportowy</t>
  </si>
  <si>
    <t xml:space="preserve">Budynek dydaktyczny działu gastronomii </t>
  </si>
  <si>
    <t xml:space="preserve">Budynek dydaktyczny </t>
  </si>
  <si>
    <t>Nie</t>
  </si>
  <si>
    <t xml:space="preserve">Budynek warsztatów </t>
  </si>
  <si>
    <t>4 gaśnice, 3 hydranty, kraty, patrol agencji ochrony</t>
  </si>
  <si>
    <t xml:space="preserve">ul. Duńskiego Czerwonego Krzyża 3 i 3A,  06-200 Maków Mazowiecki </t>
  </si>
  <si>
    <t xml:space="preserve">cegła </t>
  </si>
  <si>
    <t>stropodach z płyt</t>
  </si>
  <si>
    <t>wełna, papa termozgrzewalna</t>
  </si>
  <si>
    <t>6 gaśnic, 10 hydrantów, kraty, monitoring, system alarmowy</t>
  </si>
  <si>
    <t xml:space="preserve">ul. Duńskiego Czerwonego Krzyża 3B,  06-200 Maków Mazowiecki </t>
  </si>
  <si>
    <t>6 gaśnic, 6 hydrantów, kraty, monitoring, system alarmowy</t>
  </si>
  <si>
    <t xml:space="preserve">ul. Duńskiego Czerwonego Krzyża 7,           06-200 Maków Mazowiecki </t>
  </si>
  <si>
    <t>2 gaśnice, 2 hydranty,system alarmowy,monitoring</t>
  </si>
  <si>
    <t xml:space="preserve">ul. Duńskiego Czerwonego Krzyża 7,3,3A, 3B  06-200 Maków Mazowiecki </t>
  </si>
  <si>
    <t xml:space="preserve">ul. Duńskiego Czerwonego Krzyża 7, 3, 3A, 3B  06-200 Maków Mazowiecki </t>
  </si>
  <si>
    <t>monitoring, patrol agencji ochrony</t>
  </si>
  <si>
    <t>ul. Duńskiego Czerwonego Krzyża 7,         06-200 Maków Mazowiecki</t>
  </si>
  <si>
    <t xml:space="preserve">Kraty w oknach, gaśnice </t>
  </si>
  <si>
    <t xml:space="preserve">ul. Duńskiego Czerwonego Krzyża 5A, 06-200 Maków Mazowiecki </t>
  </si>
  <si>
    <t>ściany z gazobetonu i cegły</t>
  </si>
  <si>
    <t>stropodach z płyt kanałowych docieplonych wełna mineralną prasowana, grubość 10 cm</t>
  </si>
  <si>
    <t>pokrycie dachu - papa termozgrzewalna 2 warstwy</t>
  </si>
  <si>
    <t>Kraty w oknach, gaśnice, alarm</t>
  </si>
  <si>
    <t>hala z konstrukcji murowanej - ściany z gazobetony i cegły</t>
  </si>
  <si>
    <t>stropodach z płyt kanałowych docieplonych wełna mineralną prasowana, grubość 10 cm na powierzchni 1022,55m</t>
  </si>
  <si>
    <t xml:space="preserve">Konstrukcja - kratownica stalowa pokryta blachą trapezową docieplona warstwą styropianu grubości 15 cm, pokrycie dwukrotne papą termozgrzewalną </t>
  </si>
  <si>
    <t>2 piętra</t>
  </si>
  <si>
    <t>3 pietra</t>
  </si>
  <si>
    <t>2 pietra</t>
  </si>
  <si>
    <t>dibry</t>
  </si>
  <si>
    <t>parter</t>
  </si>
  <si>
    <t>Nie dotyczy</t>
  </si>
  <si>
    <t xml:space="preserve">nie </t>
  </si>
  <si>
    <t>Projektor NEC V260X - szt.2</t>
  </si>
  <si>
    <t>Talica interaktywna IQ Board ET PRO t 83S80 ETK - szt.2</t>
  </si>
  <si>
    <t>Wizualizer My Board X300</t>
  </si>
  <si>
    <t xml:space="preserve">Komputer ACTINA </t>
  </si>
  <si>
    <t>Kserokopiarka CANON Image RUNNER 2520</t>
  </si>
  <si>
    <t>Telewizor Panasonic 42" tX-L</t>
  </si>
  <si>
    <t>Projektor Optima X 305ST</t>
  </si>
  <si>
    <t>Tablica interaktywna IQ Board ETPRO w83" S80 ETK</t>
  </si>
  <si>
    <t>Rzutnik BENQ MS 502 (szt.3)</t>
  </si>
  <si>
    <t>Projektor Benq MP 504 (szt.2)</t>
  </si>
  <si>
    <t>Drukarka CANON IP 7250</t>
  </si>
  <si>
    <t>Komputer ENGINE</t>
  </si>
  <si>
    <t>Komputer ACTINA COSMO</t>
  </si>
  <si>
    <t>Urządzenie wielofunkcyjne iR 2520 (kserokopiarka)</t>
  </si>
  <si>
    <t>Monitor SAMSUNG</t>
  </si>
  <si>
    <t>Projektor BenQ MX819ST</t>
  </si>
  <si>
    <t>Drukarka CANON ix 6850 WIFI (szt.2)</t>
  </si>
  <si>
    <t>UPS FIDELTRONIK LUPUS 1000</t>
  </si>
  <si>
    <t>Zestaw komputerowy (szt.16)</t>
  </si>
  <si>
    <t>Kopiarka cyfrowa CANONiR 1133iF</t>
  </si>
  <si>
    <t xml:space="preserve">Projektor BenQMX 819ST </t>
  </si>
  <si>
    <t>Drukarka do kasy fiskalnej (szt.2)</t>
  </si>
  <si>
    <t xml:space="preserve">Kasa fiskalna </t>
  </si>
  <si>
    <t>Projektor BenQMS 524</t>
  </si>
  <si>
    <t>Projektor Vivitek</t>
  </si>
  <si>
    <t>Skaner Plustek</t>
  </si>
  <si>
    <t>Ekran elektryczny</t>
  </si>
  <si>
    <t>Komputer LENOVO S500 SFF i3-4178/46B/500/DVD/Win 10x - szt.2</t>
  </si>
  <si>
    <t>Drukarka Laserowa SAMSUNG Xpress SL</t>
  </si>
  <si>
    <t>Projektor</t>
  </si>
  <si>
    <t>Urządzenie wielofunkcyjne  CANON IR 2520</t>
  </si>
  <si>
    <t>Laptop HP COMPAQ 15,6" (szt.2)</t>
  </si>
  <si>
    <t>Kamera cyfrowa</t>
  </si>
  <si>
    <t>Radiomagnetofon PHILIPS</t>
  </si>
  <si>
    <t>Aparat cyfrowy NIKON</t>
  </si>
  <si>
    <t>Radiomagnetofon CD SONY (szt.4)</t>
  </si>
  <si>
    <t>Notebook Lenowo G-50-30 (szt. 5)</t>
  </si>
  <si>
    <t>Laptop Lenovo Z50-70 z oprogramowaniem (szt.11)</t>
  </si>
  <si>
    <t>Notebook ASUS (szt.2)</t>
  </si>
  <si>
    <t>Laptop Lenovo G50-30</t>
  </si>
  <si>
    <t xml:space="preserve">Wizualna tablica pracy silnika - przenośna </t>
  </si>
  <si>
    <t>Laptop LENOVO KLENNOTV 11015 SK szt.2</t>
  </si>
  <si>
    <t>Notebook  ACER ES1-573</t>
  </si>
  <si>
    <t>Laptop LENOVO B50-80i3-4170/46B/500/DVD/Win10x</t>
  </si>
  <si>
    <t xml:space="preserve">Tester diagnostycznyz oprogramowaniem </t>
  </si>
  <si>
    <t>Laptop LENOVO Ideapad 100 i3-5005/46B/Win10 - szt.2</t>
  </si>
  <si>
    <t>Mikser dźwięku MKS RCFL-Pad 12C</t>
  </si>
  <si>
    <t>Aparat NIKON</t>
  </si>
  <si>
    <t>Radioodtwarzacz SONY - szt.2</t>
  </si>
  <si>
    <t xml:space="preserve">WZM ADS Lx800  - Wzmacniacz </t>
  </si>
  <si>
    <t>Zestaw mikorfonów bezprzewodowych SHURE BLX 188/SN</t>
  </si>
  <si>
    <t>Panda</t>
  </si>
  <si>
    <t>ZFA 16900000251660</t>
  </si>
  <si>
    <t>WMA R405</t>
  </si>
  <si>
    <t>29.10.2004</t>
  </si>
  <si>
    <t>16.03.2018</t>
  </si>
  <si>
    <t>Grande Punto</t>
  </si>
  <si>
    <t>ZFA 19900001433984</t>
  </si>
  <si>
    <t>WMA 07499</t>
  </si>
  <si>
    <t>6.02.2009</t>
  </si>
  <si>
    <t>10.03.2018</t>
  </si>
  <si>
    <t>ZFA 19900001402828</t>
  </si>
  <si>
    <t>WMA 13049</t>
  </si>
  <si>
    <t>8.08.2008</t>
  </si>
  <si>
    <t>08.09.2018</t>
  </si>
  <si>
    <t>Zetor</t>
  </si>
  <si>
    <t>OKB 1290</t>
  </si>
  <si>
    <t>ciągnik</t>
  </si>
  <si>
    <t>31.12.1997</t>
  </si>
  <si>
    <t>05.05.2018</t>
  </si>
  <si>
    <t xml:space="preserve">Przyczepa </t>
  </si>
  <si>
    <t>D-478</t>
  </si>
  <si>
    <t>WMA 70CK</t>
  </si>
  <si>
    <t xml:space="preserve">otwarta </t>
  </si>
  <si>
    <t>05.05.1979</t>
  </si>
  <si>
    <t>system fiat code</t>
  </si>
  <si>
    <t>bagaznik, instalacja gazowa</t>
  </si>
  <si>
    <t>Centralny zamek, systemfiat code</t>
  </si>
  <si>
    <t>radio, bagażnik, instalacja gazowa</t>
  </si>
  <si>
    <t>0573 Mh</t>
  </si>
  <si>
    <t>29.10.2018</t>
  </si>
  <si>
    <t>28.10.2019</t>
  </si>
  <si>
    <t>06.02.2019</t>
  </si>
  <si>
    <t>05.02.2020</t>
  </si>
  <si>
    <t>02.12.2018</t>
  </si>
  <si>
    <t>01.12.2019</t>
  </si>
  <si>
    <t>06.01.2019</t>
  </si>
  <si>
    <t>05.01.2020</t>
  </si>
  <si>
    <t xml:space="preserve">1. </t>
  </si>
  <si>
    <t xml:space="preserve">Wyważarka SCAM SBM V 80 </t>
  </si>
  <si>
    <t>0,7 kw</t>
  </si>
  <si>
    <t>2010r.</t>
  </si>
  <si>
    <t>SICAM FALCO</t>
  </si>
  <si>
    <t>zabezpieczenie przeciążeniowe</t>
  </si>
  <si>
    <t>Pracownia Kształcenia Praktycznego ul. Duńskiego Czerwonego Krzyża 5A, 06-200 Maków Mazowiecki</t>
  </si>
  <si>
    <t xml:space="preserve">Montażownica SCAM FALCO AL520  </t>
  </si>
  <si>
    <t>1,2(1,7Hp)8-12</t>
  </si>
  <si>
    <t>Podnośnik 2-kol. Hydraul. Typ 3.2</t>
  </si>
  <si>
    <t>P-12, OT</t>
  </si>
  <si>
    <t>3,2 t</t>
  </si>
  <si>
    <t>WOLF Henryk</t>
  </si>
  <si>
    <t xml:space="preserve">Kompresor tłok. GGS50 200/10/514 </t>
  </si>
  <si>
    <t>841(4421)</t>
  </si>
  <si>
    <t>4 kw 10 bar</t>
  </si>
  <si>
    <t>GGA SRL</t>
  </si>
  <si>
    <t xml:space="preserve">Urządzenie wielofunkcyjne  R301 ULTRA ( 3 szt.) </t>
  </si>
  <si>
    <t>R301</t>
  </si>
  <si>
    <t>100V/50-60Hz-120V/60Hz-220V/60Hz-230-240V/50Hz</t>
  </si>
  <si>
    <t>2008r.</t>
  </si>
  <si>
    <t>France PAR ROBOT-CUPE</t>
  </si>
  <si>
    <t xml:space="preserve">Piec konwekcyjno-parowy </t>
  </si>
  <si>
    <t>XVC204iXC404</t>
  </si>
  <si>
    <t>50-200 230/400V 3N50/60Hz</t>
  </si>
  <si>
    <t>UNOX/Stalgast</t>
  </si>
  <si>
    <t xml:space="preserve">Szafa chłodnicza GN600TNM </t>
  </si>
  <si>
    <t>0,46kW 230V/50Hz</t>
  </si>
  <si>
    <t>Stalgast</t>
  </si>
  <si>
    <t xml:space="preserve">Zmywarka do naczyń z funkcją wyparzania 802001  </t>
  </si>
  <si>
    <t>6,7 kW 400V/50Hz</t>
  </si>
  <si>
    <t>Kosiarka traktorek STIGA ESTATE 5092H</t>
  </si>
  <si>
    <t>2T0430281/14</t>
  </si>
  <si>
    <t>9kW 3260 obr/min</t>
  </si>
  <si>
    <t>2015r.</t>
  </si>
  <si>
    <t>STIGA GGP Italia SPA</t>
  </si>
  <si>
    <t>Piec konwekcyjno-parowy Model 225,547 (EF523 E UD/001) o wartości 11000,00 zł.</t>
  </si>
  <si>
    <t>230V-50/60Hz</t>
  </si>
  <si>
    <t>UE</t>
  </si>
  <si>
    <t>Zespół Szkół w Makowie mazowieckim ul. Duńskiego Czerwonego Krzyża 7</t>
  </si>
  <si>
    <t>Zmywarka do naczyń z funkcją wyparzania DWASH 50 o wartości 3500,00 zł.</t>
  </si>
  <si>
    <t>DWL 1004529</t>
  </si>
  <si>
    <t>230V  50HZ</t>
  </si>
  <si>
    <t xml:space="preserve">ALIS Sp. a Via del Lawaro ITALIA </t>
  </si>
  <si>
    <t>Prasa hydrauliczna ręczna</t>
  </si>
  <si>
    <t>OHPTHAOOO5</t>
  </si>
  <si>
    <t>nacisk 30 ton</t>
  </si>
  <si>
    <t>2017r.</t>
  </si>
  <si>
    <t>INTER CARSS</t>
  </si>
  <si>
    <t xml:space="preserve">Wózek narzedziowy- 217 części </t>
  </si>
  <si>
    <t>blokada kluczem</t>
  </si>
  <si>
    <t>Wyciag spalin pojedynczy</t>
  </si>
  <si>
    <t>EVERT-1,4</t>
  </si>
  <si>
    <t>0,37kW</t>
  </si>
  <si>
    <t>Urządzenie do mycia części</t>
  </si>
  <si>
    <t>WVERT MST800</t>
  </si>
  <si>
    <t>230 V</t>
  </si>
  <si>
    <t>Przetwornik momoentu obrotowego</t>
  </si>
  <si>
    <t>ZC</t>
  </si>
  <si>
    <t>NDN Zbignie Daniluk</t>
  </si>
  <si>
    <t>146258550</t>
  </si>
  <si>
    <t>Działalność wspomagająca edukację</t>
  </si>
  <si>
    <t>8</t>
  </si>
  <si>
    <t>Urządzenie wielofunkcyjne HP Laser Jet Pro MFP M125a Drukarka</t>
  </si>
  <si>
    <t>Urządzenie wielofunkcyjne HP 3545 Drukarka</t>
  </si>
  <si>
    <t>Monitor Actina</t>
  </si>
  <si>
    <t>Dysk zewnętrzny M3 Portable 500gb</t>
  </si>
  <si>
    <t>Aparat cyfrowy Samsung ES90</t>
  </si>
  <si>
    <t>Laptop Lenovo G 50-30 8 szt.</t>
  </si>
  <si>
    <t>Mysz przewodowa Extreme 10 szt.</t>
  </si>
  <si>
    <t>Rejestrator z oprzyrządowaniem</t>
  </si>
  <si>
    <t>Kamera kolorowa IR 2 szt.</t>
  </si>
  <si>
    <t>Jaciążek 64A,  06-210 Płoniawy-Bramura</t>
  </si>
  <si>
    <t>pomieszczenia zamykane na klucz, szafa pancerna</t>
  </si>
  <si>
    <t>550724108</t>
  </si>
  <si>
    <t>8899Z</t>
  </si>
  <si>
    <t>17</t>
  </si>
  <si>
    <t>garaż samochodowy</t>
  </si>
  <si>
    <t>budynek gospodarczy</t>
  </si>
  <si>
    <t>kłódka</t>
  </si>
  <si>
    <t>teren Państwowej Straży Pożarnej w Makowie Maz., przy ul. Moniuszki</t>
  </si>
  <si>
    <t>stal</t>
  </si>
  <si>
    <t>blacha</t>
  </si>
  <si>
    <t>odległość od rzeki ok.. 500 m</t>
  </si>
  <si>
    <t>Komputer Actina</t>
  </si>
  <si>
    <t>Drukarka BROTHER</t>
  </si>
  <si>
    <t>Drukarka  HP 401 dw CF285A</t>
  </si>
  <si>
    <t>Laminator Fallowes Neptune</t>
  </si>
  <si>
    <t>Zestaw komputerowy - monitor PHILIPS</t>
  </si>
  <si>
    <t>Monitor BENQ LCD 21,5"</t>
  </si>
  <si>
    <t>Monitor Philips 22"</t>
  </si>
  <si>
    <t>Komputer Dell Vestro</t>
  </si>
  <si>
    <t>Notebook Toshiba C855</t>
  </si>
  <si>
    <t xml:space="preserve">Notebook Toshiba </t>
  </si>
  <si>
    <t>Laptop Lenovo</t>
  </si>
  <si>
    <t>dysk przenośny TOSHIBA 1 T</t>
  </si>
  <si>
    <t>Laptop Lenovo Ideapad</t>
  </si>
  <si>
    <t>RENAULT</t>
  </si>
  <si>
    <t>THALIA II ALLINC 1,2</t>
  </si>
  <si>
    <t>VF1LBVU0542268151</t>
  </si>
  <si>
    <t>WMA 09889</t>
  </si>
  <si>
    <t>08.12.2009</t>
  </si>
  <si>
    <t>06.12.2018 r.</t>
  </si>
  <si>
    <t>blokada rozruchu</t>
  </si>
  <si>
    <t>08.12.2018</t>
  </si>
  <si>
    <t>07.12.2019</t>
  </si>
  <si>
    <t>06-200 Maków Mazowiecki, ul. Duńskiego Czerwonego Krzyża 3</t>
  </si>
  <si>
    <t>alarm, dozór agencji ochrony, gaśnice - część doby</t>
  </si>
  <si>
    <t>000186312</t>
  </si>
  <si>
    <t>757-10-05-885</t>
  </si>
  <si>
    <t>757-14-80-037</t>
  </si>
  <si>
    <t>757-10-14-915</t>
  </si>
  <si>
    <t>757-13-75-412</t>
  </si>
  <si>
    <t>757-130-45-99</t>
  </si>
  <si>
    <t>Szkolnictwo</t>
  </si>
  <si>
    <t>Usługi opiekuńcze</t>
  </si>
  <si>
    <t>Edukacja</t>
  </si>
  <si>
    <t>Dydaktyczno- wychowawcza</t>
  </si>
  <si>
    <t>Obsługa finansowo-księgowa</t>
  </si>
  <si>
    <t>Pomoc społeczna</t>
  </si>
  <si>
    <t>Jednostka organizacyjna samorządu powiatowego</t>
  </si>
  <si>
    <t>POWIAT MAKOWSKI</t>
  </si>
  <si>
    <t>ul. Rynek 1, 06-200 Maków Mazowiecki</t>
  </si>
  <si>
    <t>Regon</t>
  </si>
  <si>
    <t>757-14-52-124</t>
  </si>
  <si>
    <t>KB</t>
  </si>
  <si>
    <t>29.04.2019</t>
  </si>
  <si>
    <t>28.04.2020</t>
  </si>
  <si>
    <t>Kserokopiarka Sharp AR6020</t>
  </si>
  <si>
    <t>jednostka samorządu terytorialnego</t>
  </si>
  <si>
    <t>757-12-85-494</t>
  </si>
  <si>
    <t>75</t>
  </si>
  <si>
    <t>budynek administracyjny</t>
  </si>
  <si>
    <t>biura</t>
  </si>
  <si>
    <t>1940-42</t>
  </si>
  <si>
    <t>ogrodzenie</t>
  </si>
  <si>
    <t>parking przy budynku ul. Mickiewicza 30</t>
  </si>
  <si>
    <t>parking samochodowy</t>
  </si>
  <si>
    <t>przyłącze światłowodowe</t>
  </si>
  <si>
    <t>kabel ziemny</t>
  </si>
  <si>
    <t>światłwód</t>
  </si>
  <si>
    <t xml:space="preserve">budynek bazy szkoleń </t>
  </si>
  <si>
    <t>kraty w oknach, alarm, gaśnice, hydranry</t>
  </si>
  <si>
    <t>ul. Rynek 1,06-200 Maków Maz.</t>
  </si>
  <si>
    <t>cegła pełna palona</t>
  </si>
  <si>
    <t>drewniane</t>
  </si>
  <si>
    <t>więźba dachowa drewniana, blacha ocynkowana malowana</t>
  </si>
  <si>
    <t>alarm, gaśnice, hydranty</t>
  </si>
  <si>
    <t>ul. Mickiewicza 30,06-200 Maków Maz.</t>
  </si>
  <si>
    <t>więźba dachowa drewniana, blach-dachówka kolorowa</t>
  </si>
  <si>
    <t>alarm, kraty w piwnicach, gaśnice, hydranty</t>
  </si>
  <si>
    <t>Bazar 15,06-200 Maków Maz.</t>
  </si>
  <si>
    <t>pustak</t>
  </si>
  <si>
    <t>płyty kanałowe</t>
  </si>
  <si>
    <t>więźba dachowa drewniana, blacha trapezowa aluminiowa</t>
  </si>
  <si>
    <t>150 m - od rzeki</t>
  </si>
  <si>
    <t>700 m - od rzeki</t>
  </si>
  <si>
    <t xml:space="preserve">300 m - od rzeki </t>
  </si>
  <si>
    <t>średni</t>
  </si>
  <si>
    <t>Komputer Dell Vostro 270MT (Wydz. OiN.)</t>
  </si>
  <si>
    <t>Monitor Dell P 1913SB ( Wydz. OiN.)</t>
  </si>
  <si>
    <t>Zasilacz awaryjny (Wydz. OiN.)</t>
  </si>
  <si>
    <t>Komputer Dell Vostro 270MT (Wydz. Geod.)</t>
  </si>
  <si>
    <t>Monitor Dell P 1913SB ( Wydz. Geod.)</t>
  </si>
  <si>
    <t>Zasilacz awaryjny (Wydz. Geod.)</t>
  </si>
  <si>
    <t>Monitor Dell U 2412M ( Wydz. Geod.)</t>
  </si>
  <si>
    <t>Serwer HP B70 89A- HP- Store Easy ( Wydz. Geod.)</t>
  </si>
  <si>
    <t>Serwer A3- Power Edge R 610 ( Geod.- Serw.)</t>
  </si>
  <si>
    <t>Serwer A3- Power Edge R 610 ( Geod. - Serw.)</t>
  </si>
  <si>
    <t>Macierz dyskowa typ B Power Wault MD 3200 
( Geod. - Serw.)</t>
  </si>
  <si>
    <t>Przełącznik KUM z klawiaturą i monitorem AVOCENT          ( Geod. Serw.)</t>
  </si>
  <si>
    <t>Urządzenie do archwizacji DELL POWER VOLT 114X           ( Geod.- Serw.)</t>
  </si>
  <si>
    <t>Szafa serwerowa 42U TYP A ( Geod. - Serw.)</t>
  </si>
  <si>
    <t>Urządzenie firewall Router klasy VTM TYP A (Wydz.Geod.)</t>
  </si>
  <si>
    <t>Switch Typ A1 Zyxel ES-2108G (Wydz.Geod.)</t>
  </si>
  <si>
    <t>Zestaw komputerowy ( Wydz. Kom.)</t>
  </si>
  <si>
    <t>Zestaw komputerowy ( Wydz.Geod.)</t>
  </si>
  <si>
    <t>Zestaw komputerowy ( Wydz. Finan.)</t>
  </si>
  <si>
    <t>Zestaw komputerowy (Wydz. Kom.)</t>
  </si>
  <si>
    <t>Serwer DELL POWER DGE R-620 (Serw.)</t>
  </si>
  <si>
    <t>Zestaw komputerowy ( Jakubiak)</t>
  </si>
  <si>
    <t>Zestaw komputerowy (Wydz. WOiN - Sekretarz)</t>
  </si>
  <si>
    <t>Zestaw komputerowy ( Wydz. WOIN)</t>
  </si>
  <si>
    <t>Zestaw komputerowy (Wydz. ROŚiRG)</t>
  </si>
  <si>
    <t>Zestaw komputerowy ( Wydz. ZOiKF)</t>
  </si>
  <si>
    <t>Zestaw komputerowy ( Wydz. OKŻ)</t>
  </si>
  <si>
    <t>Zestaw komputerowy ( Wydz. Arch.-Bud.)</t>
  </si>
  <si>
    <t>Zestaw komputerowy ( Wydz. ROŚiRG)</t>
  </si>
  <si>
    <t>Zestaw komputerowy (Wydz. Geod.)</t>
  </si>
  <si>
    <t xml:space="preserve">Zasilacz awaryjny Back </t>
  </si>
  <si>
    <t>Monitor Dell 221UH21</t>
  </si>
  <si>
    <t>Macierz dyskowa NAS SYN0206JRS815RP Serwer plików Synology (Serw.)</t>
  </si>
  <si>
    <t>Zestaw komputerowy HP ELITE One 800G1
CZC 5180DZB ( Wydz. WOiN)</t>
  </si>
  <si>
    <t>Zestaw komputerowy HP ELITE One 800G1 
CZC 5180DX ( Wydz. Geod.)</t>
  </si>
  <si>
    <t>Zestaw komputerowy HP ELITE One 800G1
CZC 5180F07 ( Wydz. ZOiKF)</t>
  </si>
  <si>
    <t>Zestaw komputerowy HP ELITE One 800G1 
CZC 518OFOM ( Wydz. Geod.)</t>
  </si>
  <si>
    <t>Zestaw komputerowy HP ELITE One 800G1 
CZC 518OFOT ( Wydz. Geod.)</t>
  </si>
  <si>
    <t>Zestaw komputerowy HP ELITE One 800G1 
CZC 518OF16 ( Wydz. Geod.)</t>
  </si>
  <si>
    <t>Zestaw komputerowy CZC 518OF1Q ( Wydz. ROŚiRG)</t>
  </si>
  <si>
    <t>Zestaw komputerowy CZC 518OF20 ( Wydz. OKŻ)</t>
  </si>
  <si>
    <t>Zestaw komputerowy HP ELITE One 800G1 
CZC 518OF2N ( Wydz. WOiN)</t>
  </si>
  <si>
    <t>Zestaw komputerowy CZC 518OF2Z ( Wydz. Geod.)</t>
  </si>
  <si>
    <t>Zestaw komputerowy HP ELITE One 800G1 
CZC 518OF36 ( Wydz. ROŚiRG.)</t>
  </si>
  <si>
    <t>Zestaw komputerowy CZC 518OF3D ( Wydz. WOiN)</t>
  </si>
  <si>
    <t>Zestaw komputerowy CZC 518OF3X ( Wydz. Geod.)</t>
  </si>
  <si>
    <t>Zestaw komputerowy HP ELITE One 800G1 
CZC 518OF4W ( Wydz. Finan.)</t>
  </si>
  <si>
    <t>Zestaw komputerowy HP ELITE One 800G1 
CZC 518OF59 ( Wydz. Geod.)</t>
  </si>
  <si>
    <t>Zestaw komputerowy HP ELITE One 800G1 
CZC 518OF5C ( Wydz. WOiN)</t>
  </si>
  <si>
    <t>Zestaw komputerowy CZC 518OF5S ( Wydz. Geod.)</t>
  </si>
  <si>
    <t>Zestaw komputerowy HP ELITE One 800G1 
CZC 518OJDV ( Wydz. Geod.)</t>
  </si>
  <si>
    <t>Zestaw komputerowy CZC 518OJLF ( Wicestarosta)</t>
  </si>
  <si>
    <t>Skaner HP (Wydz. Arch.-Bud.)</t>
  </si>
  <si>
    <t>Skaner HP ( Wydz. WOiN)</t>
  </si>
  <si>
    <t>Zestaw komputerowy ( Wydz. Finan. - Skarbnik)</t>
  </si>
  <si>
    <t>Zestaw komputerowy ( Wydz.ROŚiRG)</t>
  </si>
  <si>
    <t>Zestaw komputerowy ( Wydz.WOiN)</t>
  </si>
  <si>
    <t>Zasilacz awaryjny  Wydz. Geod.</t>
  </si>
  <si>
    <t>Zasilacz awaryjny (Wydz.Geod.)</t>
  </si>
  <si>
    <t>Komponenty w szafie serwerowej</t>
  </si>
  <si>
    <t>Zasilacz awaryjny (Wydz. Archit.Budowl.).)</t>
  </si>
  <si>
    <t>Zasilacze APC Smart UPS 1500VALCD - Serwerownia Rynek 1</t>
  </si>
  <si>
    <t>Serwer HPML 31065 z urządz. UPS - Serwerownia Rynek 1</t>
  </si>
  <si>
    <t>Przełącznik Switch SGF2010p</t>
  </si>
  <si>
    <t>Zasilacz awaryjny (Wydz.OiN)</t>
  </si>
  <si>
    <t>Zasilacz awaryjny (Wydz.ROŚiRG)</t>
  </si>
  <si>
    <t>Zasilacz awaryjny (Wydz.OKŻ)</t>
  </si>
  <si>
    <t>Zasilacz awaryjny (Wydz.Komunikacji)</t>
  </si>
  <si>
    <t>Zasilacz awaryjny (Wydz.Finansowy)</t>
  </si>
  <si>
    <t>Zasilacz awaryjny (Wydz.ZOiKF)</t>
  </si>
  <si>
    <t>Jednostka Dell 270 MT (Wydz.ZOiKF)</t>
  </si>
  <si>
    <t>Monitor DellP19135B (ZOiKF)</t>
  </si>
  <si>
    <t>Przełącznik sieciowy wraz z komponentami zainstalowany w szafie serwerowej Switch Cisco (Serw.)</t>
  </si>
  <si>
    <t>Komponenty do serwerów (Geod.- Serw.)</t>
  </si>
  <si>
    <t>Czytnik kodów ( Wydz. WOiN)</t>
  </si>
  <si>
    <t>Drukarka kodów kreskowych ( Wydz. Geod.)</t>
  </si>
  <si>
    <t>Czytnik kodów kreskowych wraz ze stacją dokującą 
( Wydz. Geod.)</t>
  </si>
  <si>
    <t>Komputer HP ALLIN One 800G1 (Wydz. Geod.)</t>
  </si>
  <si>
    <t>Komponenty w serwerowni (Rynek 1)</t>
  </si>
  <si>
    <t>Przełącznik sieciowy wraz z komponentami zainstalowany w szafie serwerowej- Rynek 1 Switch Cisco Catalyst (Serw.)</t>
  </si>
  <si>
    <t>Serwer Dell PowerEdge - ruter brzegowy -Serwerownia Rynek 1</t>
  </si>
  <si>
    <t>Serwer Dell PowerEdge - do kont pocztowych -Serwerownia Rynek 1</t>
  </si>
  <si>
    <t>Monitor Dell (Wydz. Geod.)</t>
  </si>
  <si>
    <t>Urządzenie wielofunkcyjne Kyocera ECOSYS M6530 cdn (Wydz. ROŚiRG)</t>
  </si>
  <si>
    <t>Urządzenie wielofunkcyjne Kyocera ECOSYS M6530 cdn ( Wydz. ROŚiRG)</t>
  </si>
  <si>
    <t>Kopiarka Konica Minolta bizhub C364e (Wydz. WOiN)</t>
  </si>
  <si>
    <t>Kopiarka Ricoh HPC 2504 EXSP (Wydz. Geod.)</t>
  </si>
  <si>
    <t>Zestaw komputerowy HP dc 800G szt. 6 PWPW</t>
  </si>
  <si>
    <t>Pamięć Kingston ( Wydz. Geod.)</t>
  </si>
  <si>
    <t>Notbook DeLL V 3560 (Starosta)</t>
  </si>
  <si>
    <t>Projektor Dell 4320 osprzętem</t>
  </si>
  <si>
    <t>Komputer mobilny Laptop (Wydz.Geode.)</t>
  </si>
  <si>
    <t>Zestaw projekcyjny od projektora + prezenter</t>
  </si>
  <si>
    <t>Laptop Dell E6520 (komija rewizyjna)</t>
  </si>
  <si>
    <t>Dyktafon</t>
  </si>
  <si>
    <t>DACIA</t>
  </si>
  <si>
    <t>DUSTER Laureate</t>
  </si>
  <si>
    <t>UU1HSDADF50938575</t>
  </si>
  <si>
    <t>WMA 23377</t>
  </si>
  <si>
    <t>SKODA</t>
  </si>
  <si>
    <t>SUPER B III Limousine Ambition</t>
  </si>
  <si>
    <t>WMA 33777</t>
  </si>
  <si>
    <t>13.06.2014</t>
  </si>
  <si>
    <t>13.06.2019</t>
  </si>
  <si>
    <t>1968 cm</t>
  </si>
  <si>
    <t>16.05.2017</t>
  </si>
  <si>
    <t>16.05.2020</t>
  </si>
  <si>
    <t>2985 kg</t>
  </si>
  <si>
    <t>2045 kg</t>
  </si>
  <si>
    <t>SB - radio</t>
  </si>
  <si>
    <t>757-12-90-325</t>
  </si>
  <si>
    <t>550671027</t>
  </si>
  <si>
    <t>6321Z</t>
  </si>
  <si>
    <t xml:space="preserve">Działalność wspomagająca transport lądowy </t>
  </si>
  <si>
    <t>20</t>
  </si>
  <si>
    <t xml:space="preserve">Budynek administr.-mieszkalny Maków Mazowiecki </t>
  </si>
  <si>
    <t xml:space="preserve">biuro </t>
  </si>
  <si>
    <t xml:space="preserve">Garaże na samochody i maszyny </t>
  </si>
  <si>
    <t>garaż / magazyn</t>
  </si>
  <si>
    <t>Wiata segmentowa typ Pułtusk</t>
  </si>
  <si>
    <t xml:space="preserve">Maków Mazowiecki ul.Krótka 3 </t>
  </si>
  <si>
    <t>cegła silikatowa</t>
  </si>
  <si>
    <t>stropodach, pokrycie papą</t>
  </si>
  <si>
    <t>zalew 150m, rzeka 300m</t>
  </si>
  <si>
    <t>1.Termomodernizacja budynku /2010r./48871,20 : 2. Termomodernizacja dachu /2014r./ 14541,11</t>
  </si>
  <si>
    <t xml:space="preserve">bardzo dobry </t>
  </si>
  <si>
    <t xml:space="preserve">nie dotyczy </t>
  </si>
  <si>
    <t>2+1</t>
  </si>
  <si>
    <t xml:space="preserve">zestaw komputerowy </t>
  </si>
  <si>
    <t>Netbook DELL</t>
  </si>
  <si>
    <t>TRANSPORTER</t>
  </si>
  <si>
    <t>WV122270ZV4128156</t>
  </si>
  <si>
    <t>WMA J001</t>
  </si>
  <si>
    <t>SANOK D-43</t>
  </si>
  <si>
    <t>WMA 88AJ</t>
  </si>
  <si>
    <t>WYWROTKA</t>
  </si>
  <si>
    <t>SAMOCHODOWA</t>
  </si>
  <si>
    <t>OKZ 1209</t>
  </si>
  <si>
    <t>SANOK D-46A</t>
  </si>
  <si>
    <t>WMA 70AP</t>
  </si>
  <si>
    <t>STAR</t>
  </si>
  <si>
    <t>WMA P345</t>
  </si>
  <si>
    <t>SPECJALNY</t>
  </si>
  <si>
    <t>WV1ZZZ70Z1H083793</t>
  </si>
  <si>
    <t>WMA 01441</t>
  </si>
  <si>
    <t>BORA</t>
  </si>
  <si>
    <t>WVWZZZ1JZYW353897</t>
  </si>
  <si>
    <t>WMA 04477</t>
  </si>
  <si>
    <t>NEW HOLLAND</t>
  </si>
  <si>
    <t>Z8BD10887</t>
  </si>
  <si>
    <t>WMA Y500</t>
  </si>
  <si>
    <t>TRANSPORT</t>
  </si>
  <si>
    <t>200 3W</t>
  </si>
  <si>
    <t>WMA 11011</t>
  </si>
  <si>
    <t>MTZ BIELARUS</t>
  </si>
  <si>
    <t>WMA 4X66</t>
  </si>
  <si>
    <t>L142CE</t>
  </si>
  <si>
    <t>SUSL 142CE Y0015 185</t>
  </si>
  <si>
    <t>WMA 12828</t>
  </si>
  <si>
    <t>DAF</t>
  </si>
  <si>
    <t>45.160TI</t>
  </si>
  <si>
    <t>XLRAE45CEOL151287</t>
  </si>
  <si>
    <t>WMA 19009</t>
  </si>
  <si>
    <t>ŁADOWARKA</t>
  </si>
  <si>
    <t>ATLAS</t>
  </si>
  <si>
    <t>KOPARKO-ŁADOWARKA CATERPILLAR</t>
  </si>
  <si>
    <t>TYP CAT 428D</t>
  </si>
  <si>
    <t>CAT0428DEBXC02237</t>
  </si>
  <si>
    <t>WMA 21450</t>
  </si>
  <si>
    <t>LAND ROVER</t>
  </si>
  <si>
    <t xml:space="preserve">Freelander </t>
  </si>
  <si>
    <t>SALFA28C29H126577</t>
  </si>
  <si>
    <t>WMA 22022</t>
  </si>
  <si>
    <t>MTZ BIELARUS 820</t>
  </si>
  <si>
    <t>WMA 4H44</t>
  </si>
  <si>
    <t>FORD</t>
  </si>
  <si>
    <t>MONDEO</t>
  </si>
  <si>
    <t>WF0EXXGBBE8R48879</t>
  </si>
  <si>
    <t>WMA 32522</t>
  </si>
  <si>
    <t>PRZYCZEPKA</t>
  </si>
  <si>
    <t>WMA 98EW</t>
  </si>
  <si>
    <t>2461/75</t>
  </si>
  <si>
    <t>05.04.2002</t>
  </si>
  <si>
    <t>26.10.1990</t>
  </si>
  <si>
    <t>30.11.2000</t>
  </si>
  <si>
    <t>30.08.2009</t>
  </si>
  <si>
    <t>30.10.2008</t>
  </si>
  <si>
    <t>03.11.1989</t>
  </si>
  <si>
    <t>19.05.2010</t>
  </si>
  <si>
    <t>06.06.2000</t>
  </si>
  <si>
    <t>09.01.2013</t>
  </si>
  <si>
    <t>12.01.1988</t>
  </si>
  <si>
    <t>25.02.2014</t>
  </si>
  <si>
    <t>17.07.2015</t>
  </si>
  <si>
    <t>01.04.2008</t>
  </si>
  <si>
    <t>07.09.2017</t>
  </si>
  <si>
    <t>31.03.2018</t>
  </si>
  <si>
    <t>Maków Mazowecki ul.Krótka 3</t>
  </si>
  <si>
    <t>alarm / monitoring</t>
  </si>
  <si>
    <t>05.04.2019</t>
  </si>
  <si>
    <t>04.04.2020</t>
  </si>
  <si>
    <t>01.02.2019</t>
  </si>
  <si>
    <t>31.01.2020</t>
  </si>
  <si>
    <t>01.01,2019</t>
  </si>
  <si>
    <t>21.07.2018</t>
  </si>
  <si>
    <t>20.07.2019</t>
  </si>
  <si>
    <t>30.05.2019</t>
  </si>
  <si>
    <t>29.05.2020</t>
  </si>
  <si>
    <t>08.04.2019</t>
  </si>
  <si>
    <t>07.07.2020</t>
  </si>
  <si>
    <t>07.04.2020</t>
  </si>
  <si>
    <t>31.10.2018</t>
  </si>
  <si>
    <t>30.10.2019</t>
  </si>
  <si>
    <t>09.07.2018</t>
  </si>
  <si>
    <t>08.07.2019</t>
  </si>
  <si>
    <t>10.07.2018</t>
  </si>
  <si>
    <t>09.07.2019</t>
  </si>
  <si>
    <t>08.01.2019</t>
  </si>
  <si>
    <t>07.01.2020</t>
  </si>
  <si>
    <t>16.04.2019</t>
  </si>
  <si>
    <t>15.04.2020</t>
  </si>
  <si>
    <t>10.01.2019</t>
  </si>
  <si>
    <t>09.01.2020</t>
  </si>
  <si>
    <t>18.10.2018</t>
  </si>
  <si>
    <t>17.10.2019</t>
  </si>
  <si>
    <t>21.03.2019</t>
  </si>
  <si>
    <t>20.03.2020</t>
  </si>
  <si>
    <t>17.07.2018</t>
  </si>
  <si>
    <t>16.07.2019</t>
  </si>
  <si>
    <t>01.04.2019</t>
  </si>
  <si>
    <t>31.03.2020</t>
  </si>
  <si>
    <t>07.09.2018</t>
  </si>
  <si>
    <t>06.09.2019</t>
  </si>
  <si>
    <t>140743149</t>
  </si>
  <si>
    <t>Pozostała pomoc społeczna bez zakwaterowania</t>
  </si>
  <si>
    <t>12</t>
  </si>
  <si>
    <t>UPS ACTIVEJET 650LCD</t>
  </si>
  <si>
    <t>Pralka SIEMENS WM10A27RPL</t>
  </si>
  <si>
    <t>Drukarka Samsung ML-2165W</t>
  </si>
  <si>
    <t>Chłodziarka Polar PCB341A+S</t>
  </si>
  <si>
    <t>XERO-UTAX 1855MFP z pokrywą oryg.</t>
  </si>
  <si>
    <t>Komputer ACTINA</t>
  </si>
  <si>
    <t>Zmywarka HOTPOINT ARISTON 2FF8M121CXEV</t>
  </si>
  <si>
    <t>Maszyna do szycia ARKA 888</t>
  </si>
  <si>
    <t>Kuchenka Samsung GE71A</t>
  </si>
  <si>
    <t>Niszczarka FELLOWES P20 3251801</t>
  </si>
  <si>
    <t>Telewizor PANASONIC LED TX-50CS630FHD</t>
  </si>
  <si>
    <t>Bieżnia elekkryczna B2-6705B</t>
  </si>
  <si>
    <t>Masażer elektryczny ME-302C</t>
  </si>
  <si>
    <t>Drukarka DeskJet 6980</t>
  </si>
  <si>
    <t>System alarmowy</t>
  </si>
  <si>
    <t>Mikrofalówka SAMSUNG GE83X</t>
  </si>
  <si>
    <t>Kuchnia AMICA 58CE</t>
  </si>
  <si>
    <t>Komputer AIO Lenovo</t>
  </si>
  <si>
    <t>Urządzenie wielofunkcyjne SAMSUNG</t>
  </si>
  <si>
    <t xml:space="preserve">Komputer AIO DELL </t>
  </si>
  <si>
    <t xml:space="preserve">Drukarka HP </t>
  </si>
  <si>
    <t>Drukarka RICOH</t>
  </si>
  <si>
    <t>Konsola XBOX ONE</t>
  </si>
  <si>
    <t>Ekran Projekcyjny</t>
  </si>
  <si>
    <t xml:space="preserve">UPC APC </t>
  </si>
  <si>
    <t xml:space="preserve">Komputer AIO </t>
  </si>
  <si>
    <t>Zamrażarka GORENJE</t>
  </si>
  <si>
    <t>Ekspres PHILIPS</t>
  </si>
  <si>
    <t>Kuchnia BECO</t>
  </si>
  <si>
    <t>Fotel z podn. Z masażem</t>
  </si>
  <si>
    <t>Chłodziarko-zamrażarka BEKO</t>
  </si>
  <si>
    <t xml:space="preserve">Telefax PANASONIC </t>
  </si>
  <si>
    <t>Suszarka Candy</t>
  </si>
  <si>
    <t>Skaner CANON LIDE</t>
  </si>
  <si>
    <t>Maszyna do szycia TOYOTA</t>
  </si>
  <si>
    <t>Stębnówka JUKI</t>
  </si>
  <si>
    <t>Komputer AIO</t>
  </si>
  <si>
    <t xml:space="preserve">Maszyna Overlock arka </t>
  </si>
  <si>
    <t>Zamrażarka GORENJE FH 331/W/CRG</t>
  </si>
  <si>
    <t>Notebook Dell 17,3</t>
  </si>
  <si>
    <t>Kamera cyfrowa Panasonic HC-VI00EP-K + Karta pamięci</t>
  </si>
  <si>
    <t>Laptop ASUS 15,6 X550CA</t>
  </si>
  <si>
    <t>Światło  ADJ Laser MICRO 3D</t>
  </si>
  <si>
    <t>Kolumna głośnikowa PROEL V15A</t>
  </si>
  <si>
    <t xml:space="preserve">Notebook HP STREAM </t>
  </si>
  <si>
    <t>Notebook ASUS R540L</t>
  </si>
  <si>
    <t>Nawigacja NAVITEL</t>
  </si>
  <si>
    <t>Odkurzacz Karcher PU221 10/1</t>
  </si>
  <si>
    <t>Aparat NICON L840</t>
  </si>
  <si>
    <t>Głośnik MANTA SPK 414</t>
  </si>
  <si>
    <t>WV2ZZZ7HZ7X012708</t>
  </si>
  <si>
    <t>WMA 00080</t>
  </si>
  <si>
    <t>Osobowy</t>
  </si>
  <si>
    <t>VWT6KOMBI</t>
  </si>
  <si>
    <t>WV2ZZZ7HZHH075062</t>
  </si>
  <si>
    <t>WMA 31155</t>
  </si>
  <si>
    <t>1896 cm2</t>
  </si>
  <si>
    <t>28.12.2013</t>
  </si>
  <si>
    <t>04.01.2019</t>
  </si>
  <si>
    <t>780 kg</t>
  </si>
  <si>
    <t>1968 cm2</t>
  </si>
  <si>
    <t>21.12.2016</t>
  </si>
  <si>
    <t>21.12.2019</t>
  </si>
  <si>
    <t>2800 kg</t>
  </si>
  <si>
    <t>537 076 km</t>
  </si>
  <si>
    <t>28.12.2017</t>
  </si>
  <si>
    <t>27.12.2018</t>
  </si>
  <si>
    <t>4900 kg</t>
  </si>
  <si>
    <t>64 413 km</t>
  </si>
  <si>
    <t>21.12.2017</t>
  </si>
  <si>
    <t>21.12.2018</t>
  </si>
  <si>
    <t>Elektryczny piec komorowy ze stelażem</t>
  </si>
  <si>
    <t>nr fabryczny 1083/06</t>
  </si>
  <si>
    <t>moc znamionowa 5,4 kw</t>
  </si>
  <si>
    <t>Elektryczne piece oporowe Warszawa</t>
  </si>
  <si>
    <t>06-200 Maków Mazowiecki ul. Duńskiego Czerwonego Krzyża 3A</t>
  </si>
  <si>
    <t>monitoring, alarm</t>
  </si>
  <si>
    <t>757-14-33-457</t>
  </si>
  <si>
    <t>12.06.2019</t>
  </si>
  <si>
    <t>11.06.2020</t>
  </si>
  <si>
    <t>Przełącznik HP Procurve (Wydz.Geod.)</t>
  </si>
  <si>
    <t>Zestaw komputerowy (Wydz.OiN)</t>
  </si>
  <si>
    <t>Drukarka (Wydz. OiN)</t>
  </si>
  <si>
    <t>Drukarka</t>
  </si>
  <si>
    <t>Zasilacz awaryjny UPS BR 550GI (Skarbnik)</t>
  </si>
  <si>
    <t>Urządzenie Wielofunkcyjne Lexmark</t>
  </si>
  <si>
    <t>Terminal 4 szt.</t>
  </si>
  <si>
    <t>Aparat fotograficzny NIKON z lampą</t>
  </si>
  <si>
    <t xml:space="preserve">Aparat fotograficzny NIKON </t>
  </si>
  <si>
    <t>TMBAH7NP9H7555334</t>
  </si>
  <si>
    <t>16.05.2019</t>
  </si>
  <si>
    <t>15.05.2020</t>
  </si>
  <si>
    <t>cesji na rzecz Wojewódzkiego Funduszu Ochrony Środowiska i Gospodarki Wodnej ul. Ogrodowa 5/7 00-893 Warszawa</t>
  </si>
  <si>
    <t>budynek administracyjny - cesja</t>
  </si>
  <si>
    <t>Suma ubezpieczenia (wartość pojazdu z VAT wraz z wyposażeniem)</t>
  </si>
  <si>
    <t>Powiat Makowski</t>
  </si>
  <si>
    <t>Zespół Szkół im. Żołnierzy Armii Krajowej w Makowie Mazowieckim</t>
  </si>
  <si>
    <t xml:space="preserve"> Zespół Szkół im. Żołnierzy Armii Krajowej w Makowie Mazowieckim</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</si>
  <si>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</si>
  <si>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</si>
  <si>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</si>
  <si>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</si>
  <si>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</si>
  <si>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</si>
  <si>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</si>
  <si>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</si>
  <si>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</si>
  <si>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</si>
  <si>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</si>
  <si>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</si>
  <si>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</si>
  <si>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</si>
  <si>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</si>
  <si>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w tym sztandar</t>
  </si>
  <si>
    <t>35.</t>
  </si>
  <si>
    <t>36.</t>
  </si>
  <si>
    <t>37.</t>
  </si>
  <si>
    <t>38.</t>
  </si>
  <si>
    <t>39.</t>
  </si>
  <si>
    <t>40.</t>
  </si>
  <si>
    <t>41.</t>
  </si>
  <si>
    <t>42.</t>
  </si>
  <si>
    <t>43.</t>
  </si>
  <si>
    <t>44.</t>
  </si>
  <si>
    <t>45.</t>
  </si>
  <si>
    <t>46.</t>
  </si>
  <si>
    <t>47.</t>
  </si>
  <si>
    <t>48.</t>
  </si>
  <si>
    <t>49.</t>
  </si>
  <si>
    <t>50.</t>
  </si>
  <si>
    <t>51.</t>
  </si>
  <si>
    <t>52.</t>
  </si>
  <si>
    <t>53.</t>
  </si>
  <si>
    <t>54.</t>
  </si>
  <si>
    <t>55.</t>
  </si>
  <si>
    <t>56.</t>
  </si>
  <si>
    <t>57.</t>
  </si>
  <si>
    <t>ul. Duńskiego Czerwonego Krzyża 3 A, 06-200 Maków Mazowiecki</t>
  </si>
  <si>
    <t>Powiatowy Zespół ds. Obsługi Szkół i Placówek Oświatowych w Makowie Mazowieckim</t>
  </si>
  <si>
    <t>ROK</t>
  </si>
  <si>
    <t>data szkody</t>
  </si>
  <si>
    <t>Ryzyko</t>
  </si>
  <si>
    <t>Wysokość odszkodowania</t>
  </si>
  <si>
    <t>Rezerwa</t>
  </si>
  <si>
    <t>Opis szkody</t>
  </si>
  <si>
    <t>OC komunikacyjne</t>
  </si>
  <si>
    <t>31.08.2015</t>
  </si>
  <si>
    <t>Ogień i inne zdarzenia losowe</t>
  </si>
  <si>
    <t>22.09.2015</t>
  </si>
  <si>
    <t>10.10.2015</t>
  </si>
  <si>
    <t>Szyby</t>
  </si>
  <si>
    <t>12.10.2015</t>
  </si>
  <si>
    <t>19.10.2015</t>
  </si>
  <si>
    <t>15.01.2016</t>
  </si>
  <si>
    <t>04.02.2016</t>
  </si>
  <si>
    <t>23.02.2016</t>
  </si>
  <si>
    <t>OC zarządcy drogi</t>
  </si>
  <si>
    <t>24.11.2016</t>
  </si>
  <si>
    <t>25.11.2016</t>
  </si>
  <si>
    <t>07.04.2017</t>
  </si>
  <si>
    <t>Sprzęt elektroniczny</t>
  </si>
  <si>
    <t>10.04.2017</t>
  </si>
  <si>
    <t>01.06.2017</t>
  </si>
  <si>
    <t>30.10.2017</t>
  </si>
  <si>
    <t>01.03.2018</t>
  </si>
  <si>
    <t>23.05.2016</t>
  </si>
  <si>
    <t>AC</t>
  </si>
  <si>
    <t>13.09.2017</t>
  </si>
  <si>
    <t>uszkodzenie notebooka wskutek przepięcia</t>
  </si>
  <si>
    <t>uszkodzenie telefonu wskutek upadku</t>
  </si>
  <si>
    <t>zbicie szyby w drzwiach przez nieznanych sprawców</t>
  </si>
  <si>
    <t>uszkodzenie szyb wskutek dewastacji</t>
  </si>
  <si>
    <t>zalanie wodą deszczową sali wskutek intensywnych opadów deszczu</t>
  </si>
  <si>
    <t>uszkodzenie podłogi i ściany w wyniku awarii - pęknięcie rury kanalizacyjnej</t>
  </si>
  <si>
    <t>Uszkodzenie pojazdu na drodze wskutek najechania na krawędź jezdni</t>
  </si>
  <si>
    <t>Zalanie pomieszczeń pralniczych w wyniku awarii instalacji kanalizacyjnej-pęknięcia uszczelki przy podłaczeniu z pralką.</t>
  </si>
  <si>
    <t>Uszkodzenie elektronicznego newslettera szkolnego wskutek kilkukrotnych skoków napięcia w sieci instalacji elektrycznej</t>
  </si>
  <si>
    <t>Uszkodzenie telefonu komórkowego Samsung Galaxy S4 w wyniku upadku - nieostrośność pracownika.</t>
  </si>
  <si>
    <t>Zalanie pomieszczeń: sekretariatu, gabinetu dyrektora, przedszkola, klatki schodowej, mieszkania dydaktycznego oraz pralni wskutek awarii zaworu przy spłuczce sedesowej w pomieszczeniu łazienki na pierwszym piętrze.</t>
  </si>
  <si>
    <t>Zalanie pomieszczeń, ścian, zerwanie podbitki, uszkodzenie obróbki blacharskiej przez silny wiatr i ciągłe opady deszczu.</t>
  </si>
  <si>
    <t>zalanie pomieszczeń i mienia wskutek awarii instalacji wodociągowej (pęknięcia rury)</t>
  </si>
  <si>
    <t>Zalanie pomieszczenia wentylatorni oraz znajdującego się na parterze pomieszczenia kierownika hali wskutek uszkodzenia pompy Grundfos oraz pęknięcia dwóch nagrzewnic i uszkodzenia  dwóch siłowników (przyczyną tych uszkodzeń były niskie temperatury do - 18 stopni)</t>
  </si>
  <si>
    <t>OC</t>
  </si>
  <si>
    <t>NNW</t>
  </si>
  <si>
    <t>ASS</t>
  </si>
  <si>
    <t>ZK</t>
  </si>
  <si>
    <t>x</t>
  </si>
  <si>
    <t>pełny</t>
  </si>
  <si>
    <t>rozszerzony</t>
  </si>
  <si>
    <t>Tabela nr 4: Środki trwałe i wyposażenie</t>
  </si>
  <si>
    <t>w tym mienie będące w posiadaniu (użytkowane) na podstawie umów najmu, dzierżawy, użytkowania, leasingu lub umów pokrewnych</t>
  </si>
  <si>
    <t>Tabela nr 5 - Wykaz maszyn i urządzeń do ubezpieczenia od uszkodzeń (od wszystkich ryzyk)</t>
  </si>
  <si>
    <t>Razem 2015</t>
  </si>
  <si>
    <t>RAZEM 2017</t>
  </si>
  <si>
    <t>Razem 2016</t>
  </si>
  <si>
    <t>RAZEM 2018</t>
  </si>
  <si>
    <t>RAZEM całość</t>
  </si>
  <si>
    <t>Tabela nr 6: Lokalizacje</t>
  </si>
  <si>
    <t>Tabela nr 7 - Wykaz pojazdów w Powiecie Maków Mazowiecki</t>
  </si>
  <si>
    <t>Tabela nr 8 - Szkodowość Powiatu Makowskiego: od dnia 01.07.2015 r. do dnia 13.03.2018 r.</t>
  </si>
  <si>
    <t>hala sportowa z wyposażeniem w tym solary</t>
  </si>
  <si>
    <t>;</t>
  </si>
  <si>
    <t>O**</t>
  </si>
  <si>
    <t>O*</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</si>
</sst>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0\ &quot;zł&quot;;[Red]\-#,##0\ &quot;zł&quot;"/>
    <numFmt numFmtId="44" formatCode="_-* #,##0.00\ &quot;zł&quot;_-;\-* #,##0.00\ &quot;zł&quot;_-;_-* &quot;-&quot;??\ &quot;zł&quot;_-;_-@_-"/>
    <numFmt numFmtId="164" formatCode="#,##0.00\ &quot;zł&quot;"/>
    <numFmt numFmtId="165" formatCode="\ #,##0.00&quot; zł &quot;;\-#,##0.00&quot; zł &quot;;&quot; -&quot;#&quot; zł &quot;;@\ "/>
    <numFmt numFmtId="166" formatCode="_-* #,##0.00&quot; zł&quot;_-;\-* #,##0.00&quot; zł&quot;_-;_-* \-??&quot; zł&quot;_-;_-@_-"/>
    <numFmt numFmtId="167" formatCode="#,##0.00&quot; zł &quot;;\-#,##0.00&quot; zł &quot;;&quot; -&quot;#&quot; zł &quot;;@\ "/>
    <numFmt numFmtId="168" formatCode="#,##0.00&quot; zł&quot;"/>
    <numFmt numFmtId="169" formatCode="#,##0.00_ ;\-#,##0.00\ "/>
    <numFmt numFmtId="170" formatCode="0_ ;\-0\ "/>
    <numFmt numFmtId="171" formatCode="#,##0.00\ _z_ł"/>
    <numFmt numFmtId="172" formatCode="d/mm/yyyy"/>
    <numFmt numFmtId="173" formatCode="dd/mm/yyyy"/>
  </numFmts>
  <fonts count="34" x14ac:knownFonts="1">
    <font>
      <sz val="10"/>
      <name val="Arial"/>
      <charset val="238"/>
    </font>
    <font>
      <sz val="10"/>
      <name val="Arial"/>
      <family val="2"/>
      <charset val="238"/>
    </font>
    <font>
      <sz val="10"/>
      <name val="Arial"/>
      <family val="2"/>
      <charset val="238"/>
    </font>
    <font>
      <b/>
      <sz val="10"/>
      <name val="Arial"/>
      <family val="2"/>
      <charset val="238"/>
    </font>
    <font>
      <sz val="10"/>
      <color indexed="8"/>
      <name val="Arial"/>
      <family val="2"/>
      <charset val="238"/>
    </font>
    <font>
      <b/>
      <sz val="13"/>
      <name val="Arial"/>
      <family val="2"/>
      <charset val="238"/>
    </font>
    <font>
      <b/>
      <i/>
      <sz val="11"/>
      <name val="Arial"/>
      <family val="2"/>
      <charset val="238"/>
    </font>
    <font>
      <b/>
      <sz val="10"/>
      <name val="Arial"/>
      <family val="2"/>
      <charset val="238"/>
    </font>
    <font>
      <b/>
      <i/>
      <sz val="10"/>
      <name val="Arial"/>
      <family val="2"/>
      <charset val="238"/>
    </font>
    <font>
      <b/>
      <i/>
      <u/>
      <sz val="10"/>
      <name val="Arial"/>
      <family val="2"/>
      <charset val="238"/>
    </font>
    <font>
      <i/>
      <sz val="10"/>
      <name val="Arial"/>
      <family val="2"/>
      <charset val="238"/>
    </font>
    <font>
      <sz val="8"/>
      <name val="Arial"/>
      <family val="2"/>
      <charset val="238"/>
    </font>
    <font>
      <b/>
      <sz val="12"/>
      <name val="Arial"/>
      <family val="2"/>
      <charset val="238"/>
    </font>
    <font>
      <b/>
      <i/>
      <sz val="10"/>
      <name val="Arial"/>
      <family val="2"/>
    </font>
    <font>
      <b/>
      <sz val="12"/>
      <name val="Arial"/>
      <family val="2"/>
    </font>
    <font>
      <b/>
      <sz val="11"/>
      <name val="Arial"/>
      <family val="2"/>
    </font>
    <font>
      <b/>
      <sz val="10"/>
      <name val="Arial"/>
      <family val="2"/>
    </font>
    <font>
      <sz val="10"/>
      <name val="Arial CE"/>
      <charset val="238"/>
    </font>
    <font>
      <b/>
      <sz val="9"/>
      <name val="Arial"/>
      <family val="2"/>
      <charset val="238"/>
    </font>
    <font>
      <b/>
      <sz val="10"/>
      <color indexed="60"/>
      <name val="Arial"/>
      <family val="2"/>
      <charset val="238"/>
    </font>
    <font>
      <sz val="9"/>
      <name val="Arial"/>
      <family val="2"/>
    </font>
    <font>
      <sz val="10"/>
      <name val="Arial"/>
      <family val="2"/>
      <charset val="238"/>
    </font>
    <font>
      <sz val="10"/>
      <color rgb="FFFF0000"/>
      <name val="Arial"/>
      <family val="2"/>
      <charset val="238"/>
    </font>
    <font>
      <sz val="10"/>
      <color theme="1"/>
      <name val="Arial"/>
      <family val="2"/>
      <charset val="238"/>
    </font>
    <font>
      <sz val="10"/>
      <name val="Arial"/>
      <family val="2"/>
    </font>
    <font>
      <b/>
      <sz val="9"/>
      <color indexed="81"/>
      <name val="Tahoma"/>
      <family val="2"/>
      <charset val="238"/>
    </font>
    <font>
      <sz val="9"/>
      <color indexed="81"/>
      <name val="Tahoma"/>
      <family val="2"/>
      <charset val="238"/>
    </font>
    <font>
      <b/>
      <sz val="14"/>
      <name val="Arial"/>
      <family val="2"/>
      <charset val="238"/>
    </font>
    <font>
      <b/>
      <i/>
      <sz val="12"/>
      <name val="Arial"/>
      <family val="2"/>
      <charset val="238"/>
    </font>
    <font>
      <b/>
      <sz val="11"/>
      <name val="Arial"/>
      <family val="2"/>
      <charset val="238"/>
    </font>
    <font>
      <b/>
      <sz val="10"/>
      <color indexed="8"/>
      <name val="Arial"/>
      <family val="2"/>
      <charset val="238"/>
    </font>
    <font>
      <sz val="10"/>
      <color rgb="FF000000"/>
      <name val="Arial Unicode MS"/>
      <family val="2"/>
      <charset val="238"/>
    </font>
    <font>
      <b/>
      <sz val="10"/>
      <color rgb="FF000000"/>
      <name val="Arial Unicode MS"/>
      <family val="2"/>
      <charset val="238"/>
    </font>
    <font>
      <b/>
      <sz val="16"/>
      <name val="Arial"/>
      <family val="2"/>
      <charset val="238"/>
    </font>
  </fonts>
  <fills count="13">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9"/>
        <bgColor indexed="26"/>
      </patternFill>
    </fill>
    <fill>
      <patternFill patternType="solid">
        <fgColor indexed="5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8"/>
      </right>
      <top style="thin">
        <color indexed="8"/>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20"/>
      </right>
      <top style="medium">
        <color indexed="64"/>
      </top>
      <bottom style="thin">
        <color indexed="2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20"/>
      </right>
      <top style="thin">
        <color indexed="20"/>
      </top>
      <bottom style="thin">
        <color indexed="2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20"/>
      </right>
      <top style="thin">
        <color indexed="20"/>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thin">
        <color indexed="20"/>
      </right>
      <top/>
      <bottom/>
      <diagonal/>
    </border>
    <border>
      <left style="thin">
        <color indexed="64"/>
      </left>
      <right style="medium">
        <color indexed="64"/>
      </right>
      <top/>
      <bottom/>
      <diagonal/>
    </border>
    <border>
      <left/>
      <right style="thin">
        <color indexed="20"/>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17" fillId="0" borderId="0"/>
    <xf numFmtId="0" fontId="2" fillId="0" borderId="0"/>
    <xf numFmtId="0" fontId="2" fillId="0" borderId="0"/>
    <xf numFmtId="44" fontId="1"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cellStyleXfs>
  <cellXfs count="633">
    <xf numFmtId="0" fontId="0" fillId="0" borderId="0" xfId="0"/>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0" fillId="0" borderId="0" xfId="0" applyFill="1"/>
    <xf numFmtId="0" fontId="5" fillId="0" borderId="0" xfId="0" applyFont="1"/>
    <xf numFmtId="0" fontId="2" fillId="0" borderId="0" xfId="0" applyFont="1"/>
    <xf numFmtId="0" fontId="2" fillId="0" borderId="0" xfId="0" applyFont="1" applyAlignment="1">
      <alignment horizontal="center"/>
    </xf>
    <xf numFmtId="0" fontId="2" fillId="0" borderId="0" xfId="0" applyFont="1" applyFill="1"/>
    <xf numFmtId="0" fontId="3" fillId="0" borderId="0" xfId="0" applyFont="1" applyFill="1"/>
    <xf numFmtId="0" fontId="0" fillId="0" borderId="0" xfId="0" applyFont="1" applyFill="1"/>
    <xf numFmtId="0" fontId="7" fillId="0" borderId="0" xfId="0" applyFont="1"/>
    <xf numFmtId="0" fontId="3" fillId="0" borderId="0" xfId="0" applyFont="1"/>
    <xf numFmtId="0" fontId="2" fillId="0" borderId="0" xfId="0" applyFont="1" applyAlignment="1">
      <alignment wrapText="1"/>
    </xf>
    <xf numFmtId="0" fontId="2" fillId="0" borderId="0" xfId="0" applyFont="1" applyAlignment="1">
      <alignment horizontal="center" wrapText="1"/>
    </xf>
    <xf numFmtId="0" fontId="3" fillId="0" borderId="0" xfId="0" applyFont="1" applyAlignment="1">
      <alignment horizontal="right"/>
    </xf>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right" vertical="center" wrapText="1"/>
    </xf>
    <xf numFmtId="0" fontId="1" fillId="0" borderId="0" xfId="0" applyFont="1"/>
    <xf numFmtId="0" fontId="0" fillId="0" borderId="1" xfId="0" applyBorder="1"/>
    <xf numFmtId="0" fontId="0" fillId="0" borderId="1" xfId="0"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vertical="center" wrapText="1"/>
    </xf>
    <xf numFmtId="164" fontId="0" fillId="0" borderId="0" xfId="0" applyNumberFormat="1"/>
    <xf numFmtId="164" fontId="5" fillId="0" borderId="0" xfId="0" applyNumberFormat="1" applyFont="1" applyAlignment="1">
      <alignment horizontal="right"/>
    </xf>
    <xf numFmtId="164" fontId="0" fillId="0" borderId="0" xfId="0" applyNumberFormat="1" applyFill="1"/>
    <xf numFmtId="164" fontId="0" fillId="0" borderId="3" xfId="0" applyNumberFormat="1" applyFill="1" applyBorder="1" applyAlignment="1">
      <alignment vertical="center"/>
    </xf>
    <xf numFmtId="0" fontId="0" fillId="0" borderId="0" xfId="0" applyAlignment="1">
      <alignment horizontal="center"/>
    </xf>
    <xf numFmtId="0" fontId="13" fillId="0" borderId="0" xfId="0" applyFont="1" applyFill="1" applyAlignment="1">
      <alignment horizontal="right"/>
    </xf>
    <xf numFmtId="0" fontId="14" fillId="0" borderId="0" xfId="0" applyFont="1" applyAlignment="1">
      <alignment horizontal="center" wrapText="1"/>
    </xf>
    <xf numFmtId="0" fontId="16" fillId="0" borderId="1" xfId="0" applyFont="1" applyBorder="1" applyAlignment="1">
      <alignment horizontal="center" vertical="center"/>
    </xf>
    <xf numFmtId="0" fontId="0" fillId="0" borderId="1" xfId="0" applyBorder="1" applyAlignment="1">
      <alignment horizontal="center" wrapText="1"/>
    </xf>
    <xf numFmtId="0" fontId="18" fillId="0" borderId="1" xfId="0" applyFont="1" applyBorder="1" applyAlignment="1">
      <alignment horizontal="center" vertical="center" wrapText="1"/>
    </xf>
    <xf numFmtId="0" fontId="3" fillId="0" borderId="1" xfId="1" applyFont="1" applyFill="1" applyBorder="1" applyAlignment="1">
      <alignment horizontal="center" vertical="center"/>
    </xf>
    <xf numFmtId="0" fontId="3" fillId="0" borderId="1" xfId="1" applyNumberFormat="1" applyFont="1" applyFill="1" applyBorder="1" applyAlignment="1">
      <alignment horizontal="center" vertical="center" wrapText="1"/>
    </xf>
    <xf numFmtId="44" fontId="3" fillId="0" borderId="1" xfId="1" applyNumberFormat="1" applyFont="1" applyFill="1" applyBorder="1" applyAlignment="1">
      <alignment horizontal="center" vertical="center" wrapText="1"/>
    </xf>
    <xf numFmtId="0" fontId="20" fillId="0" borderId="1" xfId="0" applyFont="1" applyFill="1" applyBorder="1" applyAlignment="1">
      <alignment horizontal="left" vertical="center" wrapText="1"/>
    </xf>
    <xf numFmtId="0" fontId="2" fillId="0" borderId="1" xfId="0" applyFont="1" applyBorder="1" applyAlignment="1">
      <alignment horizontal="center" vertical="center"/>
    </xf>
    <xf numFmtId="44" fontId="2" fillId="0" borderId="1" xfId="4" applyFont="1" applyFill="1" applyBorder="1" applyAlignment="1">
      <alignment horizontal="center" vertical="center"/>
    </xf>
    <xf numFmtId="0" fontId="2" fillId="0" borderId="4" xfId="0" applyFont="1" applyFill="1" applyBorder="1" applyAlignment="1">
      <alignment vertical="center" wrapText="1"/>
    </xf>
    <xf numFmtId="0" fontId="2" fillId="3" borderId="1" xfId="0" applyFont="1" applyFill="1" applyBorder="1" applyAlignment="1">
      <alignment vertical="center" wrapText="1"/>
    </xf>
    <xf numFmtId="0" fontId="0" fillId="0" borderId="1" xfId="0" applyBorder="1" applyAlignment="1">
      <alignment horizontal="center" vertical="center" wrapText="1"/>
    </xf>
    <xf numFmtId="0" fontId="0" fillId="0" borderId="6"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 xfId="0" applyBorder="1" applyAlignment="1">
      <alignment horizontal="left"/>
    </xf>
    <xf numFmtId="0" fontId="0" fillId="0" borderId="5" xfId="0" applyFont="1" applyFill="1" applyBorder="1" applyAlignment="1">
      <alignment vertical="center" wrapText="1"/>
    </xf>
    <xf numFmtId="164" fontId="2" fillId="0" borderId="3" xfId="0" applyNumberFormat="1" applyFont="1" applyFill="1" applyBorder="1" applyAlignment="1">
      <alignment horizontal="right" vertical="center" wrapText="1"/>
    </xf>
    <xf numFmtId="44" fontId="2" fillId="0" borderId="1" xfId="0" applyNumberFormat="1" applyFont="1" applyFill="1" applyBorder="1" applyAlignment="1">
      <alignment horizontal="right" vertical="center" wrapText="1"/>
    </xf>
    <xf numFmtId="0" fontId="0" fillId="8" borderId="0" xfId="0" applyFill="1"/>
    <xf numFmtId="0" fontId="2" fillId="8" borderId="0" xfId="0" applyFont="1" applyFill="1"/>
    <xf numFmtId="0" fontId="3" fillId="0" borderId="0" xfId="0" applyFont="1" applyFill="1" applyBorder="1" applyAlignment="1">
      <alignment horizontal="center" vertical="center" wrapText="1"/>
    </xf>
    <xf numFmtId="0" fontId="22" fillId="0" borderId="0" xfId="0" applyFont="1" applyFill="1"/>
    <xf numFmtId="0" fontId="2" fillId="8" borderId="1" xfId="0" applyFont="1" applyFill="1" applyBorder="1" applyAlignment="1">
      <alignment horizontal="center" vertical="center"/>
    </xf>
    <xf numFmtId="0" fontId="2" fillId="8" borderId="1" xfId="0" applyFont="1" applyFill="1" applyBorder="1" applyAlignment="1">
      <alignment horizontal="left" vertical="center" wrapText="1"/>
    </xf>
    <xf numFmtId="164" fontId="2" fillId="8" borderId="1" xfId="0" applyNumberFormat="1" applyFont="1" applyFill="1" applyBorder="1" applyAlignment="1">
      <alignment horizontal="right" vertical="center" wrapText="1"/>
    </xf>
    <xf numFmtId="0" fontId="2" fillId="8" borderId="1" xfId="0" applyFont="1" applyFill="1" applyBorder="1" applyAlignment="1">
      <alignment vertical="center" wrapText="1"/>
    </xf>
    <xf numFmtId="0" fontId="2" fillId="8" borderId="1" xfId="0" applyFont="1" applyFill="1" applyBorder="1" applyAlignment="1">
      <alignment horizontal="center" vertical="center" wrapText="1"/>
    </xf>
    <xf numFmtId="164" fontId="0" fillId="8" borderId="1" xfId="0" applyNumberFormat="1" applyFill="1" applyBorder="1" applyAlignment="1">
      <alignment vertical="center"/>
    </xf>
    <xf numFmtId="0" fontId="3" fillId="0" borderId="0" xfId="0" applyFont="1" applyAlignment="1">
      <alignment horizont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1" fillId="0" borderId="4"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xf numFmtId="0" fontId="1" fillId="3" borderId="7" xfId="2" applyFont="1" applyFill="1" applyBorder="1" applyAlignment="1">
      <alignment vertical="center" wrapText="1"/>
    </xf>
    <xf numFmtId="0" fontId="1" fillId="0" borderId="1" xfId="2" applyFont="1" applyFill="1" applyBorder="1" applyAlignment="1">
      <alignment horizontal="center" vertical="center" wrapText="1"/>
    </xf>
    <xf numFmtId="0" fontId="1" fillId="0" borderId="4" xfId="2" applyFont="1" applyFill="1" applyBorder="1" applyAlignment="1">
      <alignment vertical="center" wrapText="1"/>
    </xf>
    <xf numFmtId="0" fontId="1" fillId="0" borderId="1" xfId="2"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2"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3" fillId="1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3" fillId="8" borderId="0" xfId="0" applyFont="1" applyFill="1" applyBorder="1" applyAlignment="1">
      <alignment horizontal="left" vertical="center" wrapText="1"/>
    </xf>
    <xf numFmtId="0" fontId="0" fillId="0" borderId="1" xfId="0" applyFont="1" applyBorder="1" applyAlignment="1">
      <alignment horizontal="center" vertical="center"/>
    </xf>
    <xf numFmtId="0" fontId="0" fillId="0" borderId="0" xfId="0" applyBorder="1"/>
    <xf numFmtId="0" fontId="15" fillId="0" borderId="0" xfId="0" applyFont="1" applyBorder="1" applyAlignment="1">
      <alignment horizontal="center"/>
    </xf>
    <xf numFmtId="0" fontId="0" fillId="8" borderId="0" xfId="0" applyFill="1" applyBorder="1"/>
    <xf numFmtId="44" fontId="2" fillId="2" borderId="1" xfId="5" applyFont="1" applyFill="1" applyBorder="1" applyAlignment="1">
      <alignment vertical="center"/>
    </xf>
    <xf numFmtId="165" fontId="2" fillId="2" borderId="1" xfId="1" applyNumberFormat="1" applyFont="1" applyFill="1" applyBorder="1"/>
    <xf numFmtId="0" fontId="2"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4" fontId="10" fillId="7" borderId="1" xfId="0" applyNumberFormat="1" applyFont="1" applyFill="1" applyBorder="1" applyAlignment="1">
      <alignment horizontal="center" vertical="center" wrapText="1"/>
    </xf>
    <xf numFmtId="0" fontId="0" fillId="7" borderId="1" xfId="0" applyFont="1" applyFill="1" applyBorder="1" applyAlignment="1">
      <alignment horizontal="center" vertical="center" wrapText="1"/>
    </xf>
    <xf numFmtId="0" fontId="3" fillId="10" borderId="1" xfId="0" applyFont="1" applyFill="1" applyBorder="1" applyAlignment="1">
      <alignment vertical="center" wrapText="1"/>
    </xf>
    <xf numFmtId="0" fontId="1" fillId="0" borderId="1" xfId="0" applyFont="1" applyFill="1" applyBorder="1" applyAlignment="1">
      <alignment horizontal="center" vertical="center"/>
    </xf>
    <xf numFmtId="0" fontId="3" fillId="4" borderId="2" xfId="0" applyFont="1" applyFill="1" applyBorder="1" applyAlignment="1">
      <alignment horizontal="center" vertical="center" wrapText="1"/>
    </xf>
    <xf numFmtId="0" fontId="8" fillId="0" borderId="0" xfId="0" applyFont="1" applyAlignment="1">
      <alignment horizontal="center"/>
    </xf>
    <xf numFmtId="0" fontId="3" fillId="7" borderId="1" xfId="0" applyFont="1" applyFill="1" applyBorder="1" applyAlignment="1">
      <alignment vertical="center" wrapText="1"/>
    </xf>
    <xf numFmtId="44" fontId="2" fillId="0" borderId="0" xfId="0" applyNumberFormat="1" applyFont="1"/>
    <xf numFmtId="44" fontId="2" fillId="2" borderId="1" xfId="1" applyNumberFormat="1" applyFont="1" applyFill="1" applyBorder="1"/>
    <xf numFmtId="44" fontId="3" fillId="4" borderId="1" xfId="5" applyNumberFormat="1" applyFont="1" applyFill="1" applyBorder="1" applyAlignment="1">
      <alignment vertical="center"/>
    </xf>
    <xf numFmtId="44" fontId="3" fillId="7" borderId="1" xfId="0" applyNumberFormat="1" applyFont="1" applyFill="1" applyBorder="1" applyAlignment="1">
      <alignment horizontal="center" vertical="center" wrapText="1"/>
    </xf>
    <xf numFmtId="0" fontId="2" fillId="8" borderId="3" xfId="0" applyFont="1" applyFill="1" applyBorder="1" applyAlignment="1">
      <alignment horizontal="center" vertical="center"/>
    </xf>
    <xf numFmtId="0" fontId="2" fillId="8" borderId="3" xfId="0" applyFont="1" applyFill="1" applyBorder="1" applyAlignment="1">
      <alignment vertical="center" wrapText="1"/>
    </xf>
    <xf numFmtId="0" fontId="2" fillId="8" borderId="3" xfId="0" quotePrefix="1" applyNumberFormat="1" applyFont="1" applyFill="1" applyBorder="1" applyAlignment="1">
      <alignment horizontal="center" vertical="center"/>
    </xf>
    <xf numFmtId="0" fontId="2" fillId="8" borderId="3" xfId="0" applyNumberFormat="1" applyFont="1" applyFill="1" applyBorder="1" applyAlignment="1">
      <alignment horizontal="center" vertical="center"/>
    </xf>
    <xf numFmtId="49" fontId="1" fillId="8" borderId="3" xfId="0" applyNumberFormat="1" applyFont="1" applyFill="1" applyBorder="1" applyAlignment="1">
      <alignment horizontal="center" vertical="center"/>
    </xf>
    <xf numFmtId="0" fontId="2" fillId="8" borderId="0" xfId="0" applyFont="1" applyFill="1" applyAlignment="1">
      <alignment horizontal="center" vertical="center"/>
    </xf>
    <xf numFmtId="44" fontId="2" fillId="8" borderId="3" xfId="4" applyFont="1" applyFill="1" applyBorder="1" applyAlignment="1">
      <alignment horizontal="center" vertical="center"/>
    </xf>
    <xf numFmtId="49" fontId="2" fillId="8" borderId="1" xfId="0" applyNumberFormat="1" applyFont="1" applyFill="1" applyBorder="1" applyAlignment="1">
      <alignment horizontal="center" vertical="center"/>
    </xf>
    <xf numFmtId="44" fontId="2" fillId="8" borderId="1" xfId="4" applyFont="1" applyFill="1" applyBorder="1" applyAlignment="1">
      <alignment horizontal="center" vertical="center"/>
    </xf>
    <xf numFmtId="49" fontId="2" fillId="8" borderId="1" xfId="0" applyNumberFormat="1" applyFont="1" applyFill="1" applyBorder="1" applyAlignment="1">
      <alignment horizontal="center" vertical="center" wrapText="1"/>
    </xf>
    <xf numFmtId="49" fontId="2" fillId="8" borderId="0" xfId="0" applyNumberFormat="1" applyFont="1" applyFill="1" applyAlignment="1">
      <alignment horizontal="center" vertical="center"/>
    </xf>
    <xf numFmtId="0" fontId="0" fillId="8" borderId="1" xfId="0" applyFill="1" applyBorder="1" applyAlignment="1">
      <alignment horizontal="center" vertical="center"/>
    </xf>
    <xf numFmtId="0" fontId="0" fillId="8" borderId="0" xfId="0" applyFill="1" applyAlignment="1">
      <alignment vertical="center"/>
    </xf>
    <xf numFmtId="0" fontId="0" fillId="8" borderId="1" xfId="0" applyFill="1" applyBorder="1" applyAlignment="1">
      <alignment horizontal="center" vertical="center" wrapText="1"/>
    </xf>
    <xf numFmtId="0" fontId="1" fillId="8" borderId="1" xfId="0" applyFont="1" applyFill="1" applyBorder="1" applyAlignment="1">
      <alignment horizontal="left" vertical="center" wrapText="1"/>
    </xf>
    <xf numFmtId="0" fontId="0" fillId="8" borderId="1" xfId="0" applyFill="1" applyBorder="1"/>
    <xf numFmtId="168" fontId="2" fillId="8" borderId="1" xfId="0" applyNumberFormat="1" applyFont="1" applyFill="1" applyBorder="1" applyAlignment="1">
      <alignment horizontal="right" vertical="center"/>
    </xf>
    <xf numFmtId="0" fontId="0" fillId="8" borderId="1" xfId="0" applyFill="1" applyBorder="1" applyAlignment="1">
      <alignment horizontal="center" wrapText="1"/>
    </xf>
    <xf numFmtId="44" fontId="2" fillId="8" borderId="1" xfId="4" applyFont="1" applyFill="1" applyBorder="1"/>
    <xf numFmtId="44" fontId="0" fillId="0" borderId="0" xfId="0" applyNumberFormat="1"/>
    <xf numFmtId="44" fontId="0" fillId="0" borderId="0" xfId="4" applyNumberFormat="1" applyFont="1" applyFill="1" applyAlignment="1">
      <alignment vertical="center"/>
    </xf>
    <xf numFmtId="44" fontId="0" fillId="0" borderId="1" xfId="4" applyNumberFormat="1" applyFont="1" applyFill="1" applyBorder="1" applyAlignment="1">
      <alignment vertical="center"/>
    </xf>
    <xf numFmtId="44" fontId="0" fillId="8" borderId="1" xfId="0" applyNumberFormat="1" applyFill="1" applyBorder="1" applyAlignment="1">
      <alignment vertical="center"/>
    </xf>
    <xf numFmtId="44" fontId="0" fillId="0" borderId="6" xfId="4" applyNumberFormat="1" applyFont="1" applyFill="1" applyBorder="1" applyAlignment="1">
      <alignment vertical="center"/>
    </xf>
    <xf numFmtId="44" fontId="0" fillId="0" borderId="12" xfId="4" applyNumberFormat="1" applyFont="1" applyFill="1" applyBorder="1" applyAlignment="1">
      <alignment vertical="center"/>
    </xf>
    <xf numFmtId="44" fontId="2" fillId="0" borderId="1" xfId="0" applyNumberFormat="1" applyFont="1" applyFill="1" applyBorder="1" applyAlignment="1">
      <alignment vertical="center"/>
    </xf>
    <xf numFmtId="44" fontId="21" fillId="8" borderId="1" xfId="4" applyNumberFormat="1" applyFont="1" applyFill="1" applyBorder="1" applyAlignment="1">
      <alignment vertical="center"/>
    </xf>
    <xf numFmtId="44" fontId="0" fillId="0" borderId="0" xfId="0" applyNumberFormat="1" applyFill="1"/>
    <xf numFmtId="164" fontId="3"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xf>
    <xf numFmtId="0" fontId="3" fillId="11"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3" fillId="11" borderId="1" xfId="0" applyFont="1" applyFill="1" applyBorder="1" applyAlignment="1">
      <alignment vertical="center" wrapText="1"/>
    </xf>
    <xf numFmtId="0" fontId="1" fillId="0" borderId="1" xfId="0" applyFont="1" applyFill="1" applyBorder="1" applyAlignment="1">
      <alignment horizontal="center"/>
    </xf>
    <xf numFmtId="0" fontId="0" fillId="11" borderId="1" xfId="0" applyFill="1" applyBorder="1" applyAlignment="1">
      <alignment horizontal="center" vertical="center"/>
    </xf>
    <xf numFmtId="0" fontId="3" fillId="11" borderId="1" xfId="0" applyFont="1" applyFill="1" applyBorder="1" applyAlignment="1">
      <alignment horizontal="center" vertical="center"/>
    </xf>
    <xf numFmtId="44" fontId="3" fillId="11" borderId="1" xfId="0" applyNumberFormat="1" applyFont="1" applyFill="1" applyBorder="1" applyAlignment="1">
      <alignment horizontal="center" vertical="center"/>
    </xf>
    <xf numFmtId="164" fontId="3" fillId="11" borderId="1" xfId="0" applyNumberFormat="1" applyFont="1" applyFill="1" applyBorder="1" applyAlignment="1">
      <alignment horizontal="center" vertical="center"/>
    </xf>
    <xf numFmtId="164" fontId="2" fillId="0" borderId="0" xfId="0" applyNumberFormat="1" applyFont="1" applyFill="1"/>
    <xf numFmtId="0" fontId="3" fillId="0" borderId="0" xfId="0" applyFont="1" applyAlignment="1">
      <alignment horizontal="left"/>
    </xf>
    <xf numFmtId="164" fontId="10" fillId="0" borderId="0" xfId="0" applyNumberFormat="1" applyFont="1" applyAlignment="1">
      <alignment horizontal="center" vertical="center"/>
    </xf>
    <xf numFmtId="164" fontId="2" fillId="0" borderId="0" xfId="0" applyNumberFormat="1" applyFont="1" applyAlignment="1">
      <alignment horizontal="center" vertical="center"/>
    </xf>
    <xf numFmtId="0" fontId="2" fillId="8" borderId="0" xfId="0" applyFont="1" applyFill="1" applyBorder="1"/>
    <xf numFmtId="44" fontId="2" fillId="2" borderId="1" xfId="5" applyNumberFormat="1" applyFont="1" applyFill="1" applyBorder="1" applyAlignment="1">
      <alignment vertical="center"/>
    </xf>
    <xf numFmtId="0" fontId="3" fillId="4" borderId="1" xfId="0" applyFont="1" applyFill="1" applyBorder="1" applyAlignment="1">
      <alignment horizontal="center" vertical="center" wrapText="1"/>
    </xf>
    <xf numFmtId="44" fontId="3" fillId="8"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4" borderId="15" xfId="0" applyFont="1" applyFill="1" applyBorder="1" applyAlignment="1">
      <alignment horizontal="center" vertical="center" wrapText="1"/>
    </xf>
    <xf numFmtId="49" fontId="1" fillId="8" borderId="1" xfId="0" applyNumberFormat="1" applyFont="1" applyFill="1" applyBorder="1" applyAlignment="1">
      <alignment horizontal="center" vertical="center"/>
    </xf>
    <xf numFmtId="0" fontId="0" fillId="8" borderId="1" xfId="0" applyFill="1" applyBorder="1" applyAlignment="1">
      <alignment vertical="center"/>
    </xf>
    <xf numFmtId="164" fontId="2" fillId="8" borderId="1" xfId="0" applyNumberFormat="1" applyFont="1" applyFill="1" applyBorder="1" applyAlignment="1">
      <alignment horizontal="right" vertical="center"/>
    </xf>
    <xf numFmtId="0" fontId="1" fillId="0" borderId="1" xfId="1" applyFont="1" applyFill="1" applyBorder="1" applyAlignment="1">
      <alignment horizontal="left" vertical="center" wrapText="1"/>
    </xf>
    <xf numFmtId="0" fontId="3" fillId="0" borderId="1" xfId="1" applyFont="1" applyFill="1" applyBorder="1" applyAlignment="1">
      <alignment horizontal="right"/>
    </xf>
    <xf numFmtId="0" fontId="3" fillId="0" borderId="1" xfId="1" applyNumberFormat="1" applyFont="1" applyFill="1" applyBorder="1" applyAlignment="1">
      <alignment horizontal="center"/>
    </xf>
    <xf numFmtId="44" fontId="3" fillId="0" borderId="1" xfId="1" applyNumberFormat="1" applyFont="1" applyFill="1" applyBorder="1" applyAlignment="1">
      <alignment horizontal="center"/>
    </xf>
    <xf numFmtId="44" fontId="0" fillId="0" borderId="14" xfId="4" applyNumberFormat="1" applyFont="1" applyFill="1" applyBorder="1" applyAlignment="1">
      <alignment vertical="center"/>
    </xf>
    <xf numFmtId="4" fontId="10"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0" fillId="0" borderId="12" xfId="0" applyFont="1" applyFill="1" applyBorder="1" applyAlignment="1">
      <alignment horizontal="center" vertical="center" wrapText="1"/>
    </xf>
    <xf numFmtId="0" fontId="2" fillId="8" borderId="3" xfId="0" applyFont="1" applyFill="1" applyBorder="1" applyAlignment="1">
      <alignment horizontal="left" vertical="center" wrapText="1"/>
    </xf>
    <xf numFmtId="0" fontId="1" fillId="8" borderId="3"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8" borderId="3"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1" xfId="1" applyFont="1" applyFill="1" applyBorder="1" applyAlignment="1">
      <alignment horizontal="center" vertical="center" wrapText="1"/>
    </xf>
    <xf numFmtId="0" fontId="0" fillId="0" borderId="11" xfId="0" applyFont="1" applyFill="1" applyBorder="1" applyAlignment="1">
      <alignment vertical="center" wrapText="1"/>
    </xf>
    <xf numFmtId="0" fontId="0" fillId="0" borderId="29" xfId="0" applyFont="1" applyFill="1" applyBorder="1" applyAlignment="1">
      <alignment vertical="center" wrapText="1"/>
    </xf>
    <xf numFmtId="49" fontId="1" fillId="8" borderId="0" xfId="0" applyNumberFormat="1" applyFont="1" applyFill="1" applyAlignment="1">
      <alignment horizontal="center" vertical="center"/>
    </xf>
    <xf numFmtId="0" fontId="1" fillId="0" borderId="1" xfId="0" applyFont="1" applyFill="1" applyBorder="1" applyAlignment="1">
      <alignment horizontal="left" vertical="center" wrapText="1"/>
    </xf>
    <xf numFmtId="0" fontId="23" fillId="8" borderId="1"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0" xfId="0" applyFont="1" applyFill="1"/>
    <xf numFmtId="0" fontId="3" fillId="0" borderId="30" xfId="0" applyFont="1" applyFill="1" applyBorder="1" applyAlignment="1">
      <alignment horizontal="left" vertical="center"/>
    </xf>
    <xf numFmtId="0" fontId="0" fillId="0" borderId="11" xfId="0" applyFont="1" applyBorder="1" applyAlignment="1">
      <alignment horizontal="left" vertical="center" wrapText="1"/>
    </xf>
    <xf numFmtId="0" fontId="0" fillId="0" borderId="6"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1" xfId="0" applyFont="1" applyBorder="1" applyAlignment="1">
      <alignment horizontal="left" vertical="center"/>
    </xf>
    <xf numFmtId="0" fontId="0" fillId="0" borderId="6" xfId="0" applyFont="1" applyBorder="1" applyAlignment="1">
      <alignment horizontal="left" vertical="center"/>
    </xf>
    <xf numFmtId="0" fontId="0" fillId="0" borderId="6" xfId="0" applyFont="1" applyFill="1" applyBorder="1" applyAlignment="1">
      <alignment horizontal="left" vertical="center"/>
    </xf>
    <xf numFmtId="0" fontId="1" fillId="8" borderId="4" xfId="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4" xfId="2" applyFont="1" applyFill="1" applyBorder="1" applyAlignment="1">
      <alignment horizontal="center" vertical="center" wrapText="1"/>
    </xf>
    <xf numFmtId="0" fontId="0" fillId="0" borderId="0" xfId="0" applyAlignment="1">
      <alignment horizontal="left"/>
    </xf>
    <xf numFmtId="0" fontId="1" fillId="0" borderId="1" xfId="1" applyNumberFormat="1" applyFont="1" applyFill="1" applyBorder="1" applyAlignment="1">
      <alignment horizontal="left" vertical="center" wrapText="1"/>
    </xf>
    <xf numFmtId="2" fontId="1" fillId="0" borderId="1" xfId="1" applyNumberFormat="1" applyFont="1" applyBorder="1" applyAlignment="1">
      <alignment horizontal="center" vertical="center" wrapText="1"/>
    </xf>
    <xf numFmtId="0" fontId="4" fillId="0" borderId="1" xfId="3" applyNumberFormat="1" applyFont="1" applyFill="1" applyBorder="1" applyAlignment="1">
      <alignment horizontal="center" vertical="center" wrapText="1"/>
    </xf>
    <xf numFmtId="44" fontId="4" fillId="0" borderId="1" xfId="3" applyNumberFormat="1" applyFont="1" applyFill="1" applyBorder="1" applyAlignment="1">
      <alignment horizontal="center" vertical="center" wrapText="1"/>
    </xf>
    <xf numFmtId="166" fontId="1" fillId="0" borderId="1" xfId="1" applyNumberFormat="1" applyFont="1" applyBorder="1" applyAlignment="1">
      <alignment horizontal="center" vertical="center" wrapText="1"/>
    </xf>
    <xf numFmtId="44" fontId="1" fillId="0" borderId="1" xfId="5" applyFont="1" applyBorder="1" applyAlignment="1">
      <alignment horizontal="center" vertical="center" wrapText="1"/>
    </xf>
    <xf numFmtId="44" fontId="1" fillId="0" borderId="1" xfId="1" applyNumberFormat="1" applyFont="1" applyFill="1" applyBorder="1" applyAlignment="1">
      <alignment horizontal="center" vertical="center" wrapText="1"/>
    </xf>
    <xf numFmtId="44" fontId="1" fillId="0" borderId="0" xfId="5" applyFont="1" applyFill="1" applyBorder="1" applyAlignment="1">
      <alignment horizontal="center" vertical="center" wrapText="1"/>
    </xf>
    <xf numFmtId="0" fontId="0" fillId="0" borderId="1" xfId="0"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wrapText="1"/>
    </xf>
    <xf numFmtId="0" fontId="2" fillId="0" borderId="1" xfId="0" applyFont="1" applyBorder="1" applyAlignment="1">
      <alignment horizontal="left" wrapText="1"/>
    </xf>
    <xf numFmtId="0" fontId="0" fillId="0" borderId="1" xfId="0" applyBorder="1" applyAlignment="1"/>
    <xf numFmtId="0" fontId="0" fillId="0" borderId="1" xfId="0" applyBorder="1" applyAlignment="1">
      <alignment horizontal="left" vertical="center" wrapText="1"/>
    </xf>
    <xf numFmtId="0" fontId="3" fillId="0" borderId="1" xfId="0" applyFont="1" applyFill="1" applyBorder="1" applyAlignment="1">
      <alignment horizontal="center" vertical="center" wrapText="1"/>
    </xf>
    <xf numFmtId="0" fontId="1" fillId="0" borderId="30" xfId="0" applyFont="1" applyFill="1" applyBorder="1" applyAlignment="1">
      <alignment vertical="center" wrapText="1"/>
    </xf>
    <xf numFmtId="0" fontId="1" fillId="0" borderId="30" xfId="0" applyFont="1" applyFill="1" applyBorder="1" applyAlignment="1">
      <alignment horizontal="center" vertical="center" wrapText="1"/>
    </xf>
    <xf numFmtId="44" fontId="1" fillId="8" borderId="1" xfId="5" applyNumberFormat="1" applyFont="1" applyFill="1" applyBorder="1" applyAlignment="1">
      <alignment vertical="center" wrapText="1"/>
    </xf>
    <xf numFmtId="44" fontId="0" fillId="8" borderId="6" xfId="4" applyNumberFormat="1" applyFont="1" applyFill="1" applyBorder="1" applyAlignment="1">
      <alignment vertical="center"/>
    </xf>
    <xf numFmtId="0" fontId="1" fillId="0" borderId="1" xfId="0" applyNumberFormat="1" applyFont="1" applyFill="1" applyBorder="1" applyAlignment="1">
      <alignment horizontal="center" vertical="center"/>
    </xf>
    <xf numFmtId="0" fontId="1" fillId="8"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8" borderId="3" xfId="0" applyNumberFormat="1" applyFont="1" applyFill="1" applyBorder="1" applyAlignment="1">
      <alignment horizontal="center" vertical="center" wrapText="1"/>
    </xf>
    <xf numFmtId="0" fontId="1" fillId="0" borderId="1" xfId="2" applyFont="1" applyFill="1" applyBorder="1"/>
    <xf numFmtId="164" fontId="1" fillId="0" borderId="4" xfId="0" applyNumberFormat="1" applyFont="1" applyFill="1" applyBorder="1" applyAlignment="1">
      <alignment vertical="center" wrapText="1"/>
    </xf>
    <xf numFmtId="164" fontId="1" fillId="0" borderId="1" xfId="0" applyNumberFormat="1" applyFont="1" applyFill="1" applyBorder="1" applyAlignment="1">
      <alignment vertical="center" wrapText="1"/>
    </xf>
    <xf numFmtId="164" fontId="1" fillId="0" borderId="4" xfId="0" applyNumberFormat="1" applyFont="1" applyFill="1" applyBorder="1" applyAlignment="1">
      <alignment horizontal="right" vertical="center" wrapText="1"/>
    </xf>
    <xf numFmtId="164" fontId="0" fillId="0" borderId="5" xfId="0" applyNumberFormat="1" applyFont="1" applyFill="1" applyBorder="1" applyAlignment="1">
      <alignment vertical="center" wrapText="1"/>
    </xf>
    <xf numFmtId="164" fontId="0" fillId="0" borderId="6" xfId="0" applyNumberFormat="1" applyFont="1" applyFill="1" applyBorder="1" applyAlignment="1">
      <alignment vertical="center" wrapText="1"/>
    </xf>
    <xf numFmtId="164" fontId="3" fillId="7" borderId="1" xfId="0" applyNumberFormat="1" applyFont="1" applyFill="1" applyBorder="1" applyAlignment="1">
      <alignment vertical="center" wrapText="1"/>
    </xf>
    <xf numFmtId="164" fontId="3" fillId="4" borderId="1" xfId="4" applyNumberFormat="1" applyFont="1" applyFill="1" applyBorder="1" applyAlignment="1">
      <alignment vertical="center" wrapText="1"/>
    </xf>
    <xf numFmtId="164" fontId="3" fillId="7" borderId="1" xfId="0" applyNumberFormat="1" applyFont="1" applyFill="1" applyBorder="1" applyAlignment="1">
      <alignment wrapText="1"/>
    </xf>
    <xf numFmtId="164" fontId="3" fillId="4" borderId="1" xfId="0" applyNumberFormat="1" applyFont="1" applyFill="1" applyBorder="1" applyAlignment="1">
      <alignment horizontal="right" vertical="center" wrapText="1"/>
    </xf>
    <xf numFmtId="0" fontId="2" fillId="0" borderId="0" xfId="0"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0" fillId="2" borderId="1" xfId="0"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1" fillId="0" borderId="1" xfId="2" applyFont="1" applyFill="1" applyBorder="1" applyAlignment="1">
      <alignment horizontal="center"/>
    </xf>
    <xf numFmtId="164" fontId="3" fillId="0" borderId="0" xfId="0" applyNumberFormat="1" applyFont="1" applyAlignment="1">
      <alignment horizontal="right"/>
    </xf>
    <xf numFmtId="164" fontId="1" fillId="8" borderId="1" xfId="2" applyNumberFormat="1" applyFont="1" applyFill="1" applyBorder="1" applyAlignment="1">
      <alignment vertical="center" wrapText="1"/>
    </xf>
    <xf numFmtId="164" fontId="1" fillId="8" borderId="4" xfId="2" applyNumberFormat="1" applyFont="1" applyFill="1" applyBorder="1" applyAlignment="1">
      <alignment vertical="center" wrapText="1"/>
    </xf>
    <xf numFmtId="164" fontId="1" fillId="8" borderId="1" xfId="2" applyNumberFormat="1" applyFont="1" applyFill="1" applyBorder="1"/>
    <xf numFmtId="164" fontId="1" fillId="8" borderId="1" xfId="2" applyNumberFormat="1" applyFont="1" applyFill="1" applyBorder="1" applyAlignment="1">
      <alignment horizontal="right" vertical="center" wrapText="1"/>
    </xf>
    <xf numFmtId="164" fontId="3" fillId="8" borderId="1" xfId="2" applyNumberFormat="1" applyFont="1" applyFill="1" applyBorder="1" applyAlignment="1">
      <alignment vertical="center" wrapText="1"/>
    </xf>
    <xf numFmtId="164" fontId="3" fillId="0" borderId="1" xfId="0" applyNumberFormat="1" applyFont="1" applyFill="1" applyBorder="1" applyAlignment="1">
      <alignment horizontal="right" vertical="center" wrapText="1"/>
    </xf>
    <xf numFmtId="164" fontId="1" fillId="0" borderId="1" xfId="2" applyNumberFormat="1" applyFont="1" applyFill="1" applyBorder="1" applyAlignment="1">
      <alignment vertical="center" wrapText="1"/>
    </xf>
    <xf numFmtId="164" fontId="1" fillId="0" borderId="1" xfId="2" applyNumberFormat="1" applyFont="1" applyFill="1" applyBorder="1"/>
    <xf numFmtId="164" fontId="3" fillId="10" borderId="1" xfId="0" applyNumberFormat="1" applyFont="1" applyFill="1" applyBorder="1" applyAlignment="1">
      <alignment horizontal="right" vertical="center" wrapText="1"/>
    </xf>
    <xf numFmtId="164" fontId="0" fillId="0" borderId="11" xfId="0" applyNumberFormat="1" applyFont="1" applyFill="1" applyBorder="1" applyAlignment="1">
      <alignment vertical="center" wrapText="1"/>
    </xf>
    <xf numFmtId="164" fontId="0" fillId="0" borderId="6" xfId="0" applyNumberFormat="1" applyFont="1" applyBorder="1" applyAlignment="1">
      <alignment vertical="center"/>
    </xf>
    <xf numFmtId="164" fontId="0" fillId="0" borderId="6" xfId="0" applyNumberFormat="1" applyFont="1" applyBorder="1" applyAlignment="1">
      <alignment horizontal="right" vertical="center"/>
    </xf>
    <xf numFmtId="164" fontId="0" fillId="0" borderId="6" xfId="0" applyNumberFormat="1" applyFont="1" applyBorder="1"/>
    <xf numFmtId="164" fontId="0" fillId="0" borderId="6" xfId="0" applyNumberFormat="1" applyFont="1" applyFill="1" applyBorder="1"/>
    <xf numFmtId="164" fontId="0" fillId="0" borderId="12" xfId="0" applyNumberFormat="1" applyFont="1" applyFill="1" applyBorder="1" applyAlignment="1">
      <alignment vertical="center" wrapText="1"/>
    </xf>
    <xf numFmtId="164" fontId="3" fillId="4" borderId="4" xfId="0" applyNumberFormat="1" applyFont="1" applyFill="1" applyBorder="1" applyAlignment="1">
      <alignment horizontal="right" vertical="center" wrapText="1"/>
    </xf>
    <xf numFmtId="164" fontId="3" fillId="4" borderId="1" xfId="0" applyNumberFormat="1" applyFont="1" applyFill="1" applyBorder="1" applyAlignment="1">
      <alignment vertical="center" wrapText="1"/>
    </xf>
    <xf numFmtId="164" fontId="3" fillId="4" borderId="4" xfId="0" applyNumberFormat="1" applyFont="1" applyFill="1" applyBorder="1" applyAlignment="1">
      <alignment horizontal="right" vertical="top" wrapText="1"/>
    </xf>
    <xf numFmtId="164" fontId="3" fillId="10" borderId="4" xfId="4" applyNumberFormat="1" applyFont="1" applyFill="1" applyBorder="1" applyAlignment="1">
      <alignment vertical="center" wrapText="1"/>
    </xf>
    <xf numFmtId="164" fontId="1" fillId="0" borderId="1" xfId="0" applyNumberFormat="1" applyFont="1" applyFill="1" applyBorder="1"/>
    <xf numFmtId="164" fontId="1" fillId="0" borderId="30" xfId="0" applyNumberFormat="1" applyFont="1" applyFill="1" applyBorder="1" applyAlignment="1">
      <alignment vertical="center" wrapText="1"/>
    </xf>
    <xf numFmtId="164" fontId="3" fillId="10" borderId="1" xfId="0" applyNumberFormat="1" applyFont="1" applyFill="1" applyBorder="1" applyAlignment="1">
      <alignment vertical="center" wrapText="1"/>
    </xf>
    <xf numFmtId="164" fontId="1" fillId="0" borderId="1" xfId="0" applyNumberFormat="1" applyFont="1" applyFill="1" applyBorder="1" applyAlignment="1">
      <alignment horizontal="right"/>
    </xf>
    <xf numFmtId="164" fontId="1" fillId="0" borderId="4" xfId="2" applyNumberFormat="1" applyFont="1" applyFill="1" applyBorder="1" applyAlignment="1">
      <alignment vertical="center" wrapText="1"/>
    </xf>
    <xf numFmtId="164" fontId="3" fillId="11" borderId="1" xfId="0" applyNumberFormat="1" applyFont="1" applyFill="1" applyBorder="1" applyAlignment="1">
      <alignment vertical="center" wrapText="1"/>
    </xf>
    <xf numFmtId="164" fontId="3" fillId="0" borderId="0" xfId="0" applyNumberFormat="1" applyFont="1" applyFill="1" applyBorder="1" applyAlignment="1">
      <alignment horizontal="center" vertical="center" wrapText="1"/>
    </xf>
    <xf numFmtId="164" fontId="2" fillId="0" borderId="0" xfId="0" applyNumberFormat="1" applyFont="1" applyAlignment="1">
      <alignment horizontal="right" wrapText="1"/>
    </xf>
    <xf numFmtId="164" fontId="3" fillId="6" borderId="1" xfId="0" applyNumberFormat="1" applyFont="1" applyFill="1" applyBorder="1" applyAlignment="1">
      <alignment horizontal="right" wrapText="1"/>
    </xf>
    <xf numFmtId="164" fontId="3" fillId="0" borderId="0" xfId="0" applyNumberFormat="1" applyFont="1" applyAlignment="1">
      <alignment horizontal="right" wrapText="1"/>
    </xf>
    <xf numFmtId="164" fontId="2" fillId="0" borderId="0" xfId="0" applyNumberFormat="1" applyFont="1" applyAlignment="1">
      <alignment horizontal="right"/>
    </xf>
    <xf numFmtId="0" fontId="3" fillId="0"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0" fillId="0" borderId="1" xfId="0" applyBorder="1" applyAlignment="1">
      <alignment horizontal="center"/>
    </xf>
    <xf numFmtId="44" fontId="3" fillId="8" borderId="1" xfId="5" applyNumberFormat="1" applyFont="1" applyFill="1" applyBorder="1" applyAlignment="1">
      <alignment vertical="center"/>
    </xf>
    <xf numFmtId="0" fontId="3" fillId="4"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7" fillId="0" borderId="0" xfId="0" applyFont="1" applyFill="1" applyAlignment="1">
      <alignment horizontal="left" vertical="center"/>
    </xf>
    <xf numFmtId="0" fontId="1" fillId="0" borderId="0" xfId="0" applyFont="1" applyFill="1" applyAlignment="1">
      <alignment vertical="center"/>
    </xf>
    <xf numFmtId="171" fontId="1" fillId="0" borderId="0" xfId="0" applyNumberFormat="1" applyFont="1" applyFill="1" applyAlignment="1">
      <alignment horizontal="center" vertical="center" wrapText="1"/>
    </xf>
    <xf numFmtId="0" fontId="1" fillId="0" borderId="0" xfId="0" applyFont="1" applyFill="1" applyAlignment="1">
      <alignment horizontal="center" vertical="center"/>
    </xf>
    <xf numFmtId="44" fontId="3" fillId="0" borderId="0" xfId="0" applyNumberFormat="1" applyFont="1" applyFill="1" applyAlignment="1">
      <alignment vertical="center"/>
    </xf>
    <xf numFmtId="0" fontId="0" fillId="0" borderId="0" xfId="0" applyFill="1" applyAlignment="1">
      <alignment vertical="center"/>
    </xf>
    <xf numFmtId="0" fontId="1" fillId="2" borderId="4" xfId="0" applyFont="1" applyFill="1" applyBorder="1" applyAlignment="1">
      <alignment vertical="center"/>
    </xf>
    <xf numFmtId="44" fontId="3" fillId="2" borderId="4" xfId="0" applyNumberFormat="1" applyFont="1" applyFill="1" applyBorder="1" applyAlignment="1">
      <alignment vertical="center"/>
    </xf>
    <xf numFmtId="0" fontId="1" fillId="0" borderId="7" xfId="0" applyFont="1" applyFill="1" applyBorder="1" applyAlignment="1">
      <alignment horizontal="center" vertical="center" wrapText="1"/>
    </xf>
    <xf numFmtId="0" fontId="1" fillId="8" borderId="0" xfId="0" applyFont="1" applyFill="1" applyAlignment="1">
      <alignment vertical="center"/>
    </xf>
    <xf numFmtId="0" fontId="1" fillId="2" borderId="1" xfId="0" applyFont="1" applyFill="1" applyBorder="1" applyAlignment="1">
      <alignment vertical="center"/>
    </xf>
    <xf numFmtId="44" fontId="3" fillId="2" borderId="1" xfId="0" applyNumberFormat="1" applyFont="1" applyFill="1" applyBorder="1" applyAlignment="1">
      <alignment vertical="center"/>
    </xf>
    <xf numFmtId="0" fontId="1" fillId="0" borderId="15" xfId="0" applyFont="1" applyFill="1" applyBorder="1" applyAlignment="1">
      <alignment horizontal="center" vertical="center" wrapText="1"/>
    </xf>
    <xf numFmtId="0" fontId="22" fillId="0" borderId="0" xfId="0" applyFont="1" applyFill="1" applyAlignment="1">
      <alignment vertical="center"/>
    </xf>
    <xf numFmtId="0" fontId="1" fillId="8" borderId="7" xfId="0" applyFont="1" applyFill="1" applyBorder="1" applyAlignment="1">
      <alignment horizontal="center" vertical="center" wrapText="1"/>
    </xf>
    <xf numFmtId="44" fontId="3" fillId="8" borderId="1" xfId="0" applyNumberFormat="1" applyFont="1" applyFill="1" applyBorder="1" applyAlignment="1">
      <alignment horizontal="right" vertical="center" wrapText="1"/>
    </xf>
    <xf numFmtId="0" fontId="22" fillId="8" borderId="0" xfId="0" applyFont="1" applyFill="1" applyAlignment="1">
      <alignment vertical="center"/>
    </xf>
    <xf numFmtId="0" fontId="1" fillId="8" borderId="1" xfId="0" applyFont="1" applyFill="1" applyBorder="1" applyAlignment="1">
      <alignment vertical="center"/>
    </xf>
    <xf numFmtId="2" fontId="3" fillId="8" borderId="1" xfId="0" applyNumberFormat="1" applyFont="1" applyFill="1" applyBorder="1" applyAlignment="1">
      <alignment horizontal="center" vertical="center"/>
    </xf>
    <xf numFmtId="172" fontId="0" fillId="0" borderId="5" xfId="0" applyNumberFormat="1" applyFont="1" applyFill="1" applyBorder="1" applyAlignment="1">
      <alignment horizontal="center" vertical="center" wrapText="1"/>
    </xf>
    <xf numFmtId="0" fontId="0" fillId="0" borderId="14" xfId="0" applyFont="1" applyFill="1" applyBorder="1" applyAlignment="1">
      <alignment horizontal="center" vertical="center" wrapText="1"/>
    </xf>
    <xf numFmtId="0" fontId="4" fillId="0" borderId="5" xfId="0" applyFont="1" applyFill="1" applyBorder="1" applyAlignment="1">
      <alignment horizontal="center" vertical="center" wrapText="1"/>
    </xf>
    <xf numFmtId="44" fontId="30" fillId="0" borderId="5" xfId="0" applyNumberFormat="1" applyFont="1" applyFill="1" applyBorder="1" applyAlignment="1">
      <alignment horizontal="center" vertical="center" wrapText="1"/>
    </xf>
    <xf numFmtId="0" fontId="30" fillId="0" borderId="5" xfId="0" applyFont="1" applyFill="1" applyBorder="1" applyAlignment="1">
      <alignment horizontal="center" vertical="center" wrapText="1"/>
    </xf>
    <xf numFmtId="172" fontId="0" fillId="0" borderId="6" xfId="0"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44" fontId="30" fillId="0" borderId="6" xfId="0" applyNumberFormat="1" applyFont="1" applyFill="1" applyBorder="1" applyAlignment="1">
      <alignment horizontal="center" vertical="center" wrapText="1"/>
    </xf>
    <xf numFmtId="0" fontId="30" fillId="0" borderId="6" xfId="0" applyFont="1" applyFill="1" applyBorder="1" applyAlignment="1">
      <alignment horizontal="center" vertical="center" wrapText="1"/>
    </xf>
    <xf numFmtId="44" fontId="3" fillId="0"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44" fontId="3" fillId="9" borderId="1" xfId="0" applyNumberFormat="1" applyFont="1" applyFill="1" applyBorder="1" applyAlignment="1">
      <alignment horizontal="right" vertical="center" wrapText="1"/>
    </xf>
    <xf numFmtId="3" fontId="1" fillId="8"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4" fontId="1" fillId="8" borderId="3"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wrapText="1"/>
    </xf>
    <xf numFmtId="164" fontId="2" fillId="8" borderId="0" xfId="0" applyNumberFormat="1" applyFont="1" applyFill="1" applyAlignment="1">
      <alignment horizontal="center" vertical="center"/>
    </xf>
    <xf numFmtId="164" fontId="2" fillId="8" borderId="1" xfId="0" applyNumberFormat="1" applyFont="1" applyFill="1" applyBorder="1" applyAlignment="1">
      <alignment horizontal="center" vertical="center"/>
    </xf>
    <xf numFmtId="164" fontId="0" fillId="8" borderId="1" xfId="0" applyNumberFormat="1" applyFill="1" applyBorder="1" applyAlignment="1">
      <alignment horizontal="center" vertical="center" wrapText="1"/>
    </xf>
    <xf numFmtId="164" fontId="0" fillId="0" borderId="1" xfId="0" applyNumberFormat="1" applyBorder="1" applyAlignment="1">
      <alignment horizontal="center" vertical="center" wrapText="1"/>
    </xf>
    <xf numFmtId="0" fontId="1" fillId="7" borderId="1" xfId="0" applyFont="1" applyFill="1" applyBorder="1" applyAlignment="1">
      <alignment horizontal="center" vertical="center" wrapText="1"/>
    </xf>
    <xf numFmtId="0" fontId="2" fillId="0" borderId="0" xfId="0" applyFont="1" applyFill="1" applyAlignment="1"/>
    <xf numFmtId="0" fontId="2" fillId="0" borderId="0" xfId="0" applyFont="1" applyFill="1" applyAlignment="1">
      <alignment wrapText="1"/>
    </xf>
    <xf numFmtId="0" fontId="1" fillId="0" borderId="0" xfId="0" applyFont="1" applyAlignment="1">
      <alignment wrapText="1"/>
    </xf>
    <xf numFmtId="0" fontId="0" fillId="0" borderId="0" xfId="0" applyAlignment="1">
      <alignment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wrapText="1"/>
    </xf>
    <xf numFmtId="164" fontId="3" fillId="4" borderId="1" xfId="0" applyNumberFormat="1" applyFont="1" applyFill="1" applyBorder="1" applyAlignment="1">
      <alignment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3" fillId="4" borderId="1" xfId="4" applyNumberFormat="1" applyFont="1" applyFill="1" applyBorder="1" applyAlignment="1">
      <alignment wrapText="1"/>
    </xf>
    <xf numFmtId="0" fontId="2" fillId="4" borderId="13"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0" xfId="0" applyFill="1" applyBorder="1" applyAlignment="1">
      <alignment horizontal="center"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center" wrapText="1"/>
    </xf>
    <xf numFmtId="164" fontId="3" fillId="9" borderId="1" xfId="0" applyNumberFormat="1" applyFont="1" applyFill="1" applyBorder="1" applyAlignment="1">
      <alignment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wrapText="1"/>
    </xf>
    <xf numFmtId="0" fontId="1" fillId="9" borderId="1" xfId="0" applyFont="1" applyFill="1" applyBorder="1" applyAlignment="1">
      <alignment horizontal="center" vertical="center" wrapText="1"/>
    </xf>
    <xf numFmtId="0" fontId="1" fillId="7" borderId="1" xfId="0" applyFont="1" applyFill="1" applyBorder="1" applyAlignment="1">
      <alignment horizontal="center" wrapText="1"/>
    </xf>
    <xf numFmtId="0" fontId="2" fillId="4" borderId="0" xfId="0" applyFont="1" applyFill="1" applyBorder="1" applyAlignment="1">
      <alignment horizontal="center" vertical="center" wrapText="1"/>
    </xf>
    <xf numFmtId="0" fontId="3" fillId="7" borderId="1" xfId="0" applyFont="1" applyFill="1" applyBorder="1" applyAlignment="1">
      <alignment wrapText="1"/>
    </xf>
    <xf numFmtId="0" fontId="0" fillId="0" borderId="0" xfId="0" applyFill="1" applyAlignment="1">
      <alignment wrapText="1"/>
    </xf>
    <xf numFmtId="0" fontId="2" fillId="0" borderId="0" xfId="0" applyFont="1" applyAlignment="1"/>
    <xf numFmtId="164" fontId="2" fillId="0" borderId="0" xfId="0" applyNumberFormat="1" applyFont="1" applyAlignment="1"/>
    <xf numFmtId="0" fontId="1" fillId="0" borderId="0" xfId="0" applyFont="1" applyAlignment="1"/>
    <xf numFmtId="0" fontId="0" fillId="0" borderId="0" xfId="0" applyAlignment="1"/>
    <xf numFmtId="0" fontId="2" fillId="2" borderId="1" xfId="0" applyFont="1" applyFill="1" applyBorder="1" applyAlignment="1">
      <alignment vertical="center"/>
    </xf>
    <xf numFmtId="164" fontId="2" fillId="2" borderId="1" xfId="0" applyNumberFormat="1" applyFont="1" applyFill="1" applyBorder="1" applyAlignment="1"/>
    <xf numFmtId="0" fontId="1" fillId="2" borderId="1" xfId="0" applyFont="1" applyFill="1" applyBorder="1" applyAlignment="1"/>
    <xf numFmtId="0" fontId="0" fillId="2" borderId="1" xfId="0" applyFill="1" applyBorder="1" applyAlignment="1"/>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164" fontId="3" fillId="0" borderId="9" xfId="4" applyNumberFormat="1" applyFont="1" applyFill="1" applyBorder="1" applyAlignment="1"/>
    <xf numFmtId="0" fontId="0" fillId="0" borderId="0" xfId="0" applyFill="1" applyAlignment="1"/>
    <xf numFmtId="0" fontId="3" fillId="8" borderId="0" xfId="0" applyFont="1" applyFill="1" applyBorder="1" applyAlignment="1">
      <alignment horizontal="right" vertical="center"/>
    </xf>
    <xf numFmtId="0" fontId="0" fillId="8" borderId="0" xfId="0" applyFill="1" applyBorder="1" applyAlignment="1">
      <alignment horizontal="right" vertical="center"/>
    </xf>
    <xf numFmtId="0" fontId="1" fillId="7" borderId="27" xfId="0" applyFont="1" applyFill="1" applyBorder="1" applyAlignment="1">
      <alignment horizontal="right" vertical="center"/>
    </xf>
    <xf numFmtId="164" fontId="3" fillId="7" borderId="28" xfId="4" applyNumberFormat="1" applyFont="1" applyFill="1" applyBorder="1" applyAlignment="1"/>
    <xf numFmtId="164" fontId="2" fillId="0" borderId="0" xfId="0" applyNumberFormat="1" applyFont="1" applyFill="1" applyAlignment="1"/>
    <xf numFmtId="0" fontId="1" fillId="0" borderId="0" xfId="0" applyFont="1" applyFill="1" applyBorder="1" applyAlignment="1"/>
    <xf numFmtId="0" fontId="0" fillId="0" borderId="0" xfId="0" applyFill="1" applyBorder="1" applyAlignment="1"/>
    <xf numFmtId="0" fontId="1" fillId="0" borderId="0" xfId="0" applyFont="1" applyFill="1" applyAlignment="1"/>
    <xf numFmtId="0" fontId="0" fillId="9" borderId="0" xfId="0" applyFill="1" applyAlignment="1">
      <alignment wrapText="1"/>
    </xf>
    <xf numFmtId="0" fontId="0" fillId="8" borderId="0" xfId="0" applyFill="1" applyAlignment="1">
      <alignment wrapText="1"/>
    </xf>
    <xf numFmtId="49" fontId="1" fillId="8"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169" fontId="4" fillId="0" borderId="1" xfId="3" applyNumberFormat="1" applyFont="1" applyFill="1" applyBorder="1" applyAlignment="1">
      <alignment horizontal="center" vertical="center" wrapText="1"/>
    </xf>
    <xf numFmtId="49" fontId="1" fillId="8" borderId="1" xfId="0" quotePrefix="1" applyNumberFormat="1" applyFont="1" applyFill="1" applyBorder="1" applyAlignment="1">
      <alignment horizontal="center" vertical="center"/>
    </xf>
    <xf numFmtId="0" fontId="1" fillId="8" borderId="3" xfId="0" applyFont="1" applyFill="1" applyBorder="1" applyAlignment="1">
      <alignment horizontal="center" vertical="center" wrapText="1"/>
    </xf>
    <xf numFmtId="0" fontId="1" fillId="0" borderId="0" xfId="0" applyFont="1" applyAlignment="1">
      <alignment horizontal="left"/>
    </xf>
    <xf numFmtId="164" fontId="1" fillId="0" borderId="4"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44" fontId="3" fillId="2" borderId="1" xfId="4" applyFont="1" applyFill="1" applyBorder="1" applyAlignment="1">
      <alignment horizontal="center" vertical="center" wrapText="1"/>
    </xf>
    <xf numFmtId="164" fontId="3" fillId="4" borderId="1" xfId="4"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wrapText="1"/>
    </xf>
    <xf numFmtId="164" fontId="3" fillId="0" borderId="0" xfId="4" applyNumberFormat="1" applyFont="1" applyFill="1" applyBorder="1" applyAlignment="1">
      <alignment horizontal="center" vertical="center"/>
    </xf>
    <xf numFmtId="164" fontId="3" fillId="7" borderId="0" xfId="4" applyNumberFormat="1" applyFont="1" applyFill="1" applyBorder="1" applyAlignment="1">
      <alignment horizontal="center" vertical="center"/>
    </xf>
    <xf numFmtId="164" fontId="2" fillId="0" borderId="0" xfId="0" applyNumberFormat="1" applyFont="1" applyFill="1" applyAlignment="1">
      <alignment horizontal="center" vertical="center"/>
    </xf>
    <xf numFmtId="0" fontId="1" fillId="0" borderId="6" xfId="0" applyFont="1" applyFill="1" applyBorder="1" applyAlignment="1">
      <alignment horizontal="center" vertical="center" wrapText="1"/>
    </xf>
    <xf numFmtId="164" fontId="0" fillId="0" borderId="12" xfId="4" applyNumberFormat="1" applyFont="1" applyFill="1" applyBorder="1" applyAlignment="1">
      <alignment vertical="center"/>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1" fillId="0" borderId="0" xfId="0" applyFont="1" applyFill="1" applyAlignment="1">
      <alignment wrapText="1"/>
    </xf>
    <xf numFmtId="0" fontId="1" fillId="8" borderId="0" xfId="0" applyFont="1" applyFill="1" applyAlignment="1">
      <alignment horizontal="center" vertical="center"/>
    </xf>
    <xf numFmtId="164" fontId="3" fillId="8" borderId="1" xfId="2" applyNumberFormat="1" applyFont="1" applyFill="1" applyBorder="1" applyAlignment="1">
      <alignment horizontal="right" vertical="center" wrapText="1"/>
    </xf>
    <xf numFmtId="0" fontId="3" fillId="0" borderId="1" xfId="2" applyFont="1" applyFill="1" applyBorder="1" applyAlignment="1">
      <alignment horizontal="left" vertical="center" wrapText="1"/>
    </xf>
    <xf numFmtId="0" fontId="1" fillId="0" borderId="0" xfId="0" applyFont="1" applyAlignment="1">
      <alignment horizontal="left" vertical="center" wrapText="1"/>
    </xf>
    <xf numFmtId="0" fontId="0" fillId="0" borderId="1" xfId="1" applyFont="1" applyFill="1" applyBorder="1" applyAlignment="1">
      <alignment horizontal="left" vertical="center" wrapText="1"/>
    </xf>
    <xf numFmtId="165" fontId="0" fillId="5" borderId="1" xfId="3" applyNumberFormat="1" applyFont="1" applyFill="1" applyBorder="1" applyAlignment="1">
      <alignment horizontal="center" vertical="center" wrapText="1"/>
    </xf>
    <xf numFmtId="165" fontId="0" fillId="5" borderId="1" xfId="1" applyNumberFormat="1" applyFont="1" applyFill="1" applyBorder="1" applyAlignment="1">
      <alignment horizontal="center" vertical="center" wrapText="1"/>
    </xf>
    <xf numFmtId="0" fontId="0" fillId="0" borderId="1" xfId="5" applyNumberFormat="1" applyFont="1" applyFill="1" applyBorder="1" applyAlignment="1" applyProtection="1">
      <alignment horizontal="center" vertical="center"/>
    </xf>
    <xf numFmtId="165" fontId="0" fillId="0" borderId="1" xfId="1" applyNumberFormat="1" applyFont="1" applyFill="1" applyBorder="1" applyAlignment="1">
      <alignment horizontal="center" vertical="center"/>
    </xf>
    <xf numFmtId="44" fontId="0" fillId="0" borderId="1" xfId="1" applyNumberFormat="1" applyFont="1" applyFill="1" applyBorder="1" applyAlignment="1">
      <alignment horizontal="right" vertical="center"/>
    </xf>
    <xf numFmtId="165" fontId="0" fillId="0" borderId="1" xfId="1" applyNumberFormat="1" applyFont="1" applyFill="1" applyBorder="1"/>
    <xf numFmtId="0" fontId="0" fillId="0" borderId="1" xfId="1" applyNumberFormat="1" applyFont="1" applyFill="1" applyBorder="1" applyAlignment="1">
      <alignment horizontal="center" vertical="center"/>
    </xf>
    <xf numFmtId="166" fontId="0" fillId="0" borderId="1" xfId="1" applyNumberFormat="1" applyFont="1" applyBorder="1" applyAlignment="1">
      <alignment horizontal="center" vertical="center" wrapText="1"/>
    </xf>
    <xf numFmtId="166" fontId="0" fillId="0" borderId="1" xfId="5" applyNumberFormat="1" applyFont="1" applyFill="1" applyBorder="1" applyAlignment="1" applyProtection="1">
      <alignment horizontal="center" vertical="center"/>
    </xf>
    <xf numFmtId="44" fontId="0" fillId="0" borderId="1" xfId="5" applyNumberFormat="1" applyFont="1" applyFill="1" applyBorder="1" applyAlignment="1" applyProtection="1">
      <alignment horizontal="right" vertical="center"/>
    </xf>
    <xf numFmtId="166" fontId="0" fillId="0" borderId="1" xfId="5" applyNumberFormat="1" applyFont="1" applyFill="1" applyBorder="1" applyAlignment="1" applyProtection="1">
      <alignment vertical="center"/>
    </xf>
    <xf numFmtId="0" fontId="1" fillId="0" borderId="1" xfId="1" applyNumberFormat="1" applyFont="1" applyFill="1" applyBorder="1" applyAlignment="1">
      <alignment horizontal="center" vertical="center"/>
    </xf>
    <xf numFmtId="0" fontId="0" fillId="0" borderId="1" xfId="0" applyFont="1" applyBorder="1"/>
    <xf numFmtId="44" fontId="0" fillId="0" borderId="1" xfId="5" applyFont="1" applyFill="1" applyBorder="1" applyAlignment="1" applyProtection="1">
      <alignment vertical="center"/>
    </xf>
    <xf numFmtId="0" fontId="0" fillId="0" borderId="1" xfId="1" applyFont="1" applyFill="1" applyBorder="1" applyAlignment="1">
      <alignment horizontal="left" vertical="center"/>
    </xf>
    <xf numFmtId="3" fontId="0" fillId="0" borderId="1" xfId="1" applyNumberFormat="1" applyFont="1" applyBorder="1" applyAlignment="1">
      <alignment horizontal="center" vertical="center" wrapText="1"/>
    </xf>
    <xf numFmtId="0" fontId="0" fillId="5" borderId="1" xfId="1" applyFont="1" applyFill="1" applyBorder="1" applyAlignment="1">
      <alignment horizontal="left" vertical="center"/>
    </xf>
    <xf numFmtId="167" fontId="0" fillId="5" borderId="1" xfId="1" applyNumberFormat="1" applyFont="1" applyFill="1" applyBorder="1" applyAlignment="1">
      <alignment horizontal="center" vertical="center" wrapText="1"/>
    </xf>
    <xf numFmtId="167" fontId="0" fillId="0" borderId="1" xfId="1" applyNumberFormat="1" applyFont="1" applyFill="1" applyBorder="1" applyAlignment="1">
      <alignment horizontal="center" vertical="center" wrapText="1"/>
    </xf>
    <xf numFmtId="0" fontId="1" fillId="0" borderId="1" xfId="1" applyFont="1" applyFill="1" applyBorder="1" applyAlignment="1">
      <alignment horizontal="center" vertical="center"/>
    </xf>
    <xf numFmtId="2" fontId="1" fillId="5" borderId="1" xfId="3" applyNumberFormat="1" applyFont="1" applyFill="1" applyBorder="1" applyAlignment="1">
      <alignment horizontal="center" vertical="center" wrapText="1"/>
    </xf>
    <xf numFmtId="165" fontId="1" fillId="5" borderId="1" xfId="1" applyNumberFormat="1" applyFont="1" applyFill="1" applyBorder="1" applyAlignment="1">
      <alignment horizontal="center" vertical="center"/>
    </xf>
    <xf numFmtId="44" fontId="1" fillId="0" borderId="1" xfId="5" applyFont="1" applyFill="1" applyBorder="1" applyAlignment="1">
      <alignment horizontal="center" vertical="center"/>
    </xf>
    <xf numFmtId="165" fontId="1" fillId="0" borderId="1" xfId="1" applyNumberFormat="1" applyFont="1" applyFill="1" applyBorder="1" applyAlignment="1">
      <alignment horizontal="center" vertical="center"/>
    </xf>
    <xf numFmtId="44" fontId="1" fillId="8" borderId="1" xfId="1" applyNumberFormat="1" applyFont="1" applyFill="1" applyBorder="1" applyAlignment="1">
      <alignment wrapText="1"/>
    </xf>
    <xf numFmtId="165" fontId="1" fillId="0" borderId="1" xfId="1"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1" applyFont="1" applyFill="1" applyBorder="1" applyAlignment="1">
      <alignment horizontal="left" vertical="center" wrapText="1"/>
    </xf>
    <xf numFmtId="167" fontId="1" fillId="5" borderId="1" xfId="1" applyNumberFormat="1" applyFont="1" applyFill="1" applyBorder="1" applyAlignment="1">
      <alignment horizontal="center" vertical="center" wrapText="1"/>
    </xf>
    <xf numFmtId="167" fontId="1" fillId="0" borderId="1" xfId="1" applyNumberFormat="1" applyFont="1" applyFill="1" applyBorder="1" applyAlignment="1">
      <alignment horizontal="center" vertical="center" wrapText="1"/>
    </xf>
    <xf numFmtId="44" fontId="1" fillId="0" borderId="1" xfId="5" applyFont="1" applyFill="1" applyBorder="1" applyAlignment="1">
      <alignment horizontal="center" vertical="center" wrapText="1"/>
    </xf>
    <xf numFmtId="166" fontId="4" fillId="0" borderId="1" xfId="3" applyNumberFormat="1" applyFont="1" applyFill="1" applyBorder="1" applyAlignment="1">
      <alignment horizontal="center" vertical="center" wrapText="1"/>
    </xf>
    <xf numFmtId="166" fontId="1" fillId="0" borderId="1" xfId="1" applyNumberFormat="1" applyFont="1" applyFill="1" applyBorder="1" applyAlignment="1">
      <alignment horizontal="center" vertical="center" wrapText="1"/>
    </xf>
    <xf numFmtId="166" fontId="1" fillId="0" borderId="1" xfId="3" applyNumberFormat="1" applyFont="1" applyFill="1" applyBorder="1" applyAlignment="1">
      <alignment horizontal="center" vertical="center" wrapText="1"/>
    </xf>
    <xf numFmtId="165" fontId="1" fillId="5" borderId="1" xfId="3" applyNumberFormat="1" applyFont="1" applyFill="1" applyBorder="1" applyAlignment="1">
      <alignment horizontal="center" vertical="center" wrapText="1"/>
    </xf>
    <xf numFmtId="165" fontId="1" fillId="5" borderId="1" xfId="1" applyNumberFormat="1" applyFont="1" applyFill="1" applyBorder="1" applyAlignment="1">
      <alignment horizontal="center" vertical="center" wrapText="1"/>
    </xf>
    <xf numFmtId="170" fontId="1" fillId="0" borderId="1" xfId="5" applyNumberFormat="1" applyFont="1" applyFill="1" applyBorder="1" applyAlignment="1">
      <alignment horizontal="center" vertical="center"/>
    </xf>
    <xf numFmtId="165" fontId="1" fillId="0" borderId="1" xfId="1" applyNumberFormat="1" applyFont="1" applyFill="1" applyBorder="1" applyAlignment="1">
      <alignment horizontal="center" wrapText="1"/>
    </xf>
    <xf numFmtId="165" fontId="1" fillId="0" borderId="1" xfId="1" applyNumberFormat="1" applyFont="1" applyFill="1" applyBorder="1" applyAlignment="1">
      <alignment horizontal="right" vertical="center"/>
    </xf>
    <xf numFmtId="165" fontId="1" fillId="0" borderId="1" xfId="1" applyNumberFormat="1" applyFont="1" applyFill="1" applyBorder="1"/>
    <xf numFmtId="0" fontId="3" fillId="8" borderId="1" xfId="1" applyNumberFormat="1" applyFont="1" applyFill="1" applyBorder="1" applyAlignment="1">
      <alignment horizontal="right"/>
    </xf>
    <xf numFmtId="44" fontId="2" fillId="8" borderId="1" xfId="5" applyFont="1" applyFill="1" applyBorder="1" applyAlignment="1">
      <alignment horizontal="center" vertical="center"/>
    </xf>
    <xf numFmtId="0" fontId="3" fillId="8" borderId="1" xfId="1" applyNumberFormat="1" applyFont="1" applyFill="1" applyBorder="1" applyAlignment="1">
      <alignment horizontal="center"/>
    </xf>
    <xf numFmtId="0" fontId="31" fillId="0" borderId="0" xfId="0" applyFont="1" applyAlignment="1">
      <alignment vertical="center"/>
    </xf>
    <xf numFmtId="0" fontId="32" fillId="10" borderId="1" xfId="0" applyFont="1" applyFill="1" applyBorder="1" applyAlignment="1">
      <alignment horizontal="center" vertical="center" wrapText="1"/>
    </xf>
    <xf numFmtId="0" fontId="1" fillId="12" borderId="4"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5" xfId="0" applyFont="1" applyFill="1" applyBorder="1" applyAlignment="1">
      <alignment horizontal="center" vertical="center" wrapText="1"/>
    </xf>
    <xf numFmtId="6" fontId="30" fillId="0" borderId="6" xfId="0" applyNumberFormat="1" applyFont="1" applyFill="1" applyBorder="1" applyAlignment="1">
      <alignment horizontal="center" vertical="center" wrapText="1"/>
    </xf>
    <xf numFmtId="44" fontId="1" fillId="8" borderId="1" xfId="5" applyFont="1" applyFill="1" applyBorder="1" applyAlignment="1">
      <alignment horizontal="center" vertical="center"/>
    </xf>
    <xf numFmtId="165" fontId="2" fillId="2" borderId="1" xfId="1" applyNumberFormat="1" applyFont="1" applyFill="1" applyBorder="1" applyAlignment="1">
      <alignment horizontal="center"/>
    </xf>
    <xf numFmtId="44" fontId="2" fillId="2" borderId="1" xfId="5" applyFont="1" applyFill="1" applyBorder="1" applyAlignment="1">
      <alignment horizontal="center" vertical="center"/>
    </xf>
    <xf numFmtId="165" fontId="1" fillId="0" borderId="1" xfId="1" applyNumberFormat="1" applyFont="1" applyFill="1" applyBorder="1" applyAlignment="1">
      <alignment horizontal="center"/>
    </xf>
    <xf numFmtId="0" fontId="1" fillId="8" borderId="1" xfId="0" applyFont="1" applyFill="1" applyBorder="1" applyAlignment="1">
      <alignment vertical="center" wrapText="1"/>
    </xf>
    <xf numFmtId="0" fontId="12" fillId="0" borderId="0" xfId="0" applyFont="1"/>
    <xf numFmtId="0" fontId="3" fillId="11" borderId="37" xfId="0" applyFont="1" applyFill="1" applyBorder="1" applyAlignment="1">
      <alignment horizontal="center" vertical="center"/>
    </xf>
    <xf numFmtId="0" fontId="3" fillId="11" borderId="38" xfId="0" applyFont="1" applyFill="1" applyBorder="1" applyAlignment="1">
      <alignment horizontal="center" vertical="center" wrapText="1"/>
    </xf>
    <xf numFmtId="0" fontId="3" fillId="11" borderId="39" xfId="0" applyFont="1" applyFill="1" applyBorder="1" applyAlignment="1">
      <alignment horizontal="center" vertical="center" wrapText="1"/>
    </xf>
    <xf numFmtId="44" fontId="3" fillId="11" borderId="39" xfId="0" applyNumberFormat="1" applyFont="1" applyFill="1" applyBorder="1" applyAlignment="1">
      <alignment horizontal="center" vertical="center" wrapText="1"/>
    </xf>
    <xf numFmtId="0" fontId="3" fillId="11" borderId="40" xfId="0" applyFont="1" applyFill="1" applyBorder="1" applyAlignment="1">
      <alignment horizontal="center" vertical="center" wrapText="1"/>
    </xf>
    <xf numFmtId="0" fontId="1" fillId="0" borderId="46" xfId="0" applyFont="1" applyBorder="1" applyAlignment="1">
      <alignment wrapText="1"/>
    </xf>
    <xf numFmtId="44" fontId="1" fillId="8" borderId="43" xfId="0" applyNumberFormat="1" applyFont="1" applyFill="1" applyBorder="1" applyAlignment="1">
      <alignment wrapText="1"/>
    </xf>
    <xf numFmtId="44" fontId="1" fillId="8" borderId="1" xfId="0" applyNumberFormat="1" applyFont="1" applyFill="1" applyBorder="1" applyAlignment="1">
      <alignment wrapText="1"/>
    </xf>
    <xf numFmtId="44" fontId="1" fillId="8" borderId="3" xfId="0" applyNumberFormat="1" applyFont="1" applyFill="1" applyBorder="1" applyAlignment="1">
      <alignment wrapText="1"/>
    </xf>
    <xf numFmtId="44" fontId="1" fillId="8" borderId="30" xfId="0" applyNumberFormat="1" applyFont="1" applyFill="1" applyBorder="1" applyAlignment="1">
      <alignment wrapText="1"/>
    </xf>
    <xf numFmtId="0" fontId="1" fillId="0" borderId="56" xfId="0" applyFont="1" applyBorder="1" applyAlignment="1">
      <alignment wrapText="1"/>
    </xf>
    <xf numFmtId="44" fontId="1" fillId="8" borderId="39" xfId="0" applyNumberFormat="1" applyFont="1" applyFill="1" applyBorder="1" applyAlignment="1">
      <alignment wrapText="1"/>
    </xf>
    <xf numFmtId="0" fontId="1" fillId="0" borderId="40" xfId="0" applyFont="1" applyBorder="1" applyAlignment="1">
      <alignment wrapText="1"/>
    </xf>
    <xf numFmtId="0" fontId="3" fillId="0"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44"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44" fontId="3" fillId="0" borderId="4" xfId="0" applyNumberFormat="1" applyFont="1" applyFill="1" applyBorder="1" applyAlignment="1">
      <alignment horizontal="center" vertical="center" wrapText="1"/>
    </xf>
    <xf numFmtId="0" fontId="1" fillId="8" borderId="46" xfId="0" applyFont="1" applyFill="1" applyBorder="1" applyAlignment="1">
      <alignment wrapText="1"/>
    </xf>
    <xf numFmtId="0" fontId="1" fillId="0" borderId="1" xfId="0" applyFont="1" applyFill="1" applyBorder="1" applyAlignment="1">
      <alignment vertical="center"/>
    </xf>
    <xf numFmtId="0" fontId="3" fillId="0" borderId="15" xfId="0" applyFont="1" applyFill="1" applyBorder="1" applyAlignment="1">
      <alignment horizontal="center" vertical="center" wrapText="1"/>
    </xf>
    <xf numFmtId="0" fontId="1" fillId="9" borderId="1" xfId="0" applyFont="1" applyFill="1" applyBorder="1" applyAlignment="1">
      <alignment horizontal="center" vertical="center"/>
    </xf>
    <xf numFmtId="0" fontId="11" fillId="8" borderId="1" xfId="0" applyFont="1" applyFill="1" applyBorder="1" applyAlignment="1">
      <alignment horizontal="center" vertical="center"/>
    </xf>
    <xf numFmtId="0" fontId="1" fillId="0" borderId="13" xfId="0" applyFont="1" applyFill="1" applyBorder="1" applyAlignment="1">
      <alignment vertical="center"/>
    </xf>
    <xf numFmtId="0" fontId="1" fillId="9" borderId="13" xfId="0" applyFont="1" applyFill="1" applyBorder="1" applyAlignment="1">
      <alignment horizontal="center" vertical="center"/>
    </xf>
    <xf numFmtId="0" fontId="1" fillId="8" borderId="13" xfId="0" applyFont="1" applyFill="1" applyBorder="1" applyAlignment="1">
      <alignment horizontal="center" vertical="center"/>
    </xf>
    <xf numFmtId="0" fontId="1" fillId="0" borderId="13" xfId="0" applyFont="1" applyFill="1" applyBorder="1" applyAlignment="1">
      <alignment horizontal="center" vertical="center"/>
    </xf>
    <xf numFmtId="0" fontId="11" fillId="8" borderId="13" xfId="0" applyFont="1" applyFill="1" applyBorder="1" applyAlignment="1">
      <alignment horizontal="center" vertical="center"/>
    </xf>
    <xf numFmtId="0" fontId="3" fillId="0" borderId="47" xfId="0" applyFont="1" applyFill="1" applyBorder="1" applyAlignment="1">
      <alignment horizontal="center" vertical="center" wrapText="1"/>
    </xf>
    <xf numFmtId="0" fontId="1" fillId="2" borderId="58" xfId="0" applyFont="1" applyFill="1" applyBorder="1" applyAlignment="1">
      <alignment vertical="center"/>
    </xf>
    <xf numFmtId="0" fontId="1" fillId="0" borderId="3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1" fillId="2" borderId="46" xfId="0" applyFont="1" applyFill="1" applyBorder="1" applyAlignment="1">
      <alignment vertical="center"/>
    </xf>
    <xf numFmtId="0" fontId="3" fillId="0" borderId="58"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3" fillId="8" borderId="46" xfId="0" applyFont="1" applyFill="1" applyBorder="1" applyAlignment="1">
      <alignment horizontal="center" vertical="center" wrapText="1"/>
    </xf>
    <xf numFmtId="0" fontId="1" fillId="0" borderId="59"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4" fillId="9" borderId="61"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6" xfId="0" applyFont="1" applyFill="1" applyBorder="1" applyAlignment="1">
      <alignment horizontal="center" vertical="center" wrapText="1"/>
    </xf>
    <xf numFmtId="44" fontId="3" fillId="0" borderId="34"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44" fontId="3" fillId="10" borderId="3" xfId="0" applyNumberFormat="1" applyFont="1" applyFill="1" applyBorder="1" applyAlignment="1">
      <alignment wrapText="1"/>
    </xf>
    <xf numFmtId="0" fontId="3" fillId="10" borderId="3" xfId="0" applyFont="1" applyFill="1" applyBorder="1" applyAlignment="1">
      <alignment wrapText="1"/>
    </xf>
    <xf numFmtId="0" fontId="3" fillId="10" borderId="53" xfId="0" applyFont="1" applyFill="1" applyBorder="1" applyAlignment="1">
      <alignment wrapText="1"/>
    </xf>
    <xf numFmtId="0" fontId="1" fillId="0" borderId="44" xfId="0" applyFont="1" applyBorder="1" applyAlignment="1">
      <alignment wrapText="1"/>
    </xf>
    <xf numFmtId="44" fontId="3" fillId="10" borderId="3" xfId="0" applyNumberFormat="1" applyFont="1" applyFill="1" applyBorder="1" applyAlignment="1"/>
    <xf numFmtId="44" fontId="33" fillId="7" borderId="48" xfId="0" applyNumberFormat="1" applyFont="1" applyFill="1" applyBorder="1"/>
    <xf numFmtId="0" fontId="33" fillId="7" borderId="28" xfId="0" applyFont="1" applyFill="1" applyBorder="1"/>
    <xf numFmtId="0" fontId="1" fillId="8" borderId="43" xfId="0" applyFont="1" applyFill="1" applyBorder="1" applyAlignment="1">
      <alignment horizontal="center" wrapText="1"/>
    </xf>
    <xf numFmtId="0" fontId="1" fillId="8" borderId="1" xfId="0" applyFont="1" applyFill="1" applyBorder="1" applyAlignment="1">
      <alignment horizontal="center" wrapText="1"/>
    </xf>
    <xf numFmtId="0" fontId="1" fillId="8" borderId="3" xfId="0" applyFont="1" applyFill="1" applyBorder="1" applyAlignment="1">
      <alignment horizontal="center" wrapText="1"/>
    </xf>
    <xf numFmtId="0" fontId="1" fillId="8" borderId="39" xfId="0" applyFont="1" applyFill="1" applyBorder="1" applyAlignment="1">
      <alignment horizontal="center" wrapText="1"/>
    </xf>
    <xf numFmtId="0" fontId="1" fillId="8" borderId="30" xfId="0" applyFont="1" applyFill="1" applyBorder="1" applyAlignment="1">
      <alignment horizontal="center" wrapText="1"/>
    </xf>
    <xf numFmtId="0" fontId="1" fillId="0" borderId="1" xfId="0" applyFont="1" applyBorder="1" applyAlignment="1">
      <alignment horizontal="center" wrapText="1"/>
    </xf>
    <xf numFmtId="0" fontId="1" fillId="0" borderId="53" xfId="0" applyFont="1" applyBorder="1" applyAlignment="1">
      <alignment wrapText="1"/>
    </xf>
    <xf numFmtId="0" fontId="1" fillId="10" borderId="53" xfId="0" applyFont="1" applyFill="1" applyBorder="1" applyAlignment="1"/>
    <xf numFmtId="173" fontId="1" fillId="8" borderId="42" xfId="0" applyNumberFormat="1" applyFont="1" applyFill="1" applyBorder="1" applyAlignment="1">
      <alignment horizontal="center" vertical="center"/>
    </xf>
    <xf numFmtId="44" fontId="1" fillId="8" borderId="43" xfId="0" applyNumberFormat="1" applyFont="1" applyFill="1" applyBorder="1" applyAlignment="1">
      <alignment horizontal="right" wrapText="1"/>
    </xf>
    <xf numFmtId="173" fontId="1" fillId="8" borderId="45" xfId="0" applyNumberFormat="1" applyFont="1" applyFill="1" applyBorder="1" applyAlignment="1">
      <alignment horizontal="center" vertical="center"/>
    </xf>
    <xf numFmtId="44" fontId="1" fillId="8" borderId="1" xfId="0" applyNumberFormat="1" applyFont="1" applyFill="1" applyBorder="1" applyAlignment="1">
      <alignment horizontal="right" wrapText="1"/>
    </xf>
    <xf numFmtId="173" fontId="1" fillId="8" borderId="52" xfId="0" applyNumberFormat="1" applyFont="1" applyFill="1" applyBorder="1" applyAlignment="1">
      <alignment horizontal="center" vertical="center"/>
    </xf>
    <xf numFmtId="44" fontId="1" fillId="8" borderId="3" xfId="0" applyNumberFormat="1" applyFont="1" applyFill="1" applyBorder="1" applyAlignment="1">
      <alignment horizontal="right" wrapText="1"/>
    </xf>
    <xf numFmtId="44" fontId="3" fillId="10" borderId="3" xfId="0" applyNumberFormat="1" applyFont="1" applyFill="1" applyBorder="1" applyAlignment="1">
      <alignment horizontal="right" wrapText="1"/>
    </xf>
    <xf numFmtId="173" fontId="1" fillId="8" borderId="57" xfId="0" applyNumberFormat="1" applyFont="1" applyFill="1" applyBorder="1" applyAlignment="1">
      <alignment horizontal="center" vertical="center"/>
    </xf>
    <xf numFmtId="44" fontId="1" fillId="8" borderId="39" xfId="0" applyNumberFormat="1" applyFont="1" applyFill="1" applyBorder="1" applyAlignment="1">
      <alignment horizontal="right" wrapText="1"/>
    </xf>
    <xf numFmtId="173" fontId="1" fillId="8" borderId="1" xfId="0" applyNumberFormat="1" applyFont="1" applyFill="1" applyBorder="1" applyAlignment="1">
      <alignment horizontal="center" vertical="center"/>
    </xf>
    <xf numFmtId="173" fontId="1" fillId="8" borderId="55" xfId="0" applyNumberFormat="1" applyFont="1" applyFill="1" applyBorder="1" applyAlignment="1">
      <alignment horizontal="center" vertical="center"/>
    </xf>
    <xf numFmtId="44" fontId="1" fillId="8" borderId="30" xfId="0" applyNumberFormat="1" applyFont="1" applyFill="1" applyBorder="1" applyAlignment="1">
      <alignment horizontal="right" wrapText="1"/>
    </xf>
    <xf numFmtId="173" fontId="1" fillId="8" borderId="43"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1" fillId="8" borderId="4"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4" borderId="1" xfId="0" applyFont="1" applyFill="1" applyBorder="1" applyAlignment="1">
      <alignment horizontal="center" wrapText="1"/>
    </xf>
    <xf numFmtId="0" fontId="2" fillId="4" borderId="7" xfId="0" applyFont="1" applyFill="1" applyBorder="1" applyAlignment="1">
      <alignment horizontal="center" wrapText="1"/>
    </xf>
    <xf numFmtId="0" fontId="3" fillId="4" borderId="1" xfId="0" applyFont="1" applyFill="1" applyBorder="1" applyAlignment="1">
      <alignment horizontal="right" vertical="center" wrapText="1"/>
    </xf>
    <xf numFmtId="0" fontId="1" fillId="0" borderId="15"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16" xfId="0" applyFont="1" applyBorder="1" applyAlignment="1">
      <alignment horizontal="left" vertical="center" wrapText="1"/>
    </xf>
    <xf numFmtId="0" fontId="3" fillId="2"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0" fillId="7" borderId="1" xfId="0" applyFill="1" applyBorder="1" applyAlignment="1">
      <alignment wrapText="1"/>
    </xf>
    <xf numFmtId="0" fontId="0" fillId="0" borderId="1" xfId="0" applyBorder="1" applyAlignment="1">
      <alignment horizontal="left" vertical="center" wrapText="1"/>
    </xf>
    <xf numFmtId="0" fontId="3" fillId="7" borderId="1" xfId="0" applyFont="1" applyFill="1" applyBorder="1" applyAlignment="1">
      <alignment horizontal="right" vertical="center" wrapText="1"/>
    </xf>
    <xf numFmtId="0" fontId="1" fillId="0" borderId="9" xfId="0" applyFont="1" applyFill="1" applyBorder="1" applyAlignment="1">
      <alignment horizontal="left" vertical="center"/>
    </xf>
    <xf numFmtId="0" fontId="1" fillId="0" borderId="0"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4" fontId="3" fillId="0" borderId="1" xfId="0" applyNumberFormat="1" applyFont="1" applyFill="1" applyBorder="1" applyAlignment="1">
      <alignment horizontal="center" vertical="center" wrapText="1"/>
    </xf>
    <xf numFmtId="0" fontId="3" fillId="2" borderId="1" xfId="0" applyFont="1" applyFill="1" applyBorder="1" applyAlignment="1">
      <alignment horizontal="left" vertical="center"/>
    </xf>
    <xf numFmtId="0" fontId="3" fillId="9" borderId="1" xfId="0" applyFont="1" applyFill="1" applyBorder="1" applyAlignment="1">
      <alignment horizontal="left" vertical="center" wrapText="1"/>
    </xf>
    <xf numFmtId="44" fontId="3" fillId="2" borderId="1" xfId="4" applyFont="1" applyFill="1" applyBorder="1" applyAlignment="1">
      <alignment horizontal="left" vertical="center" wrapText="1"/>
    </xf>
    <xf numFmtId="0" fontId="3" fillId="0" borderId="1" xfId="0" applyFont="1" applyFill="1" applyBorder="1" applyAlignment="1">
      <alignment horizontal="center" vertical="center"/>
    </xf>
    <xf numFmtId="0" fontId="3" fillId="4" borderId="7" xfId="0" applyFont="1" applyFill="1" applyBorder="1" applyAlignment="1">
      <alignment horizontal="right" vertical="center" wrapText="1"/>
    </xf>
    <xf numFmtId="0" fontId="3" fillId="4" borderId="17" xfId="0" applyFont="1" applyFill="1" applyBorder="1" applyAlignment="1">
      <alignment horizontal="right" vertical="center" wrapText="1"/>
    </xf>
    <xf numFmtId="0" fontId="3" fillId="4" borderId="13" xfId="0" applyFont="1" applyFill="1" applyBorder="1" applyAlignment="1">
      <alignment horizontal="right" vertical="center" wrapText="1"/>
    </xf>
    <xf numFmtId="0" fontId="8" fillId="6" borderId="7"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3" fillId="4" borderId="15" xfId="0" applyFont="1" applyFill="1" applyBorder="1" applyAlignment="1">
      <alignment horizontal="right" vertical="center" wrapText="1"/>
    </xf>
    <xf numFmtId="0" fontId="3" fillId="4" borderId="2" xfId="0" applyFont="1" applyFill="1" applyBorder="1" applyAlignment="1">
      <alignment horizontal="right" vertical="center" wrapText="1"/>
    </xf>
    <xf numFmtId="0" fontId="3" fillId="4" borderId="16" xfId="0" applyFont="1" applyFill="1" applyBorder="1" applyAlignment="1">
      <alignment horizontal="right" vertical="center" wrapText="1"/>
    </xf>
    <xf numFmtId="0" fontId="3" fillId="9" borderId="7" xfId="0" applyFont="1" applyFill="1" applyBorder="1" applyAlignment="1">
      <alignment horizontal="left" vertical="center" wrapText="1"/>
    </xf>
    <xf numFmtId="0" fontId="3" fillId="9" borderId="17" xfId="0" applyFont="1" applyFill="1" applyBorder="1" applyAlignment="1">
      <alignment horizontal="left" vertical="center" wrapText="1"/>
    </xf>
    <xf numFmtId="0" fontId="3" fillId="9" borderId="13"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4" borderId="21" xfId="0" applyFont="1" applyFill="1" applyBorder="1" applyAlignment="1">
      <alignment horizontal="right" vertical="center" wrapText="1"/>
    </xf>
    <xf numFmtId="0" fontId="3" fillId="4" borderId="22" xfId="0" applyFont="1" applyFill="1" applyBorder="1" applyAlignment="1">
      <alignment horizontal="right" vertical="center" wrapText="1"/>
    </xf>
    <xf numFmtId="0" fontId="3" fillId="4" borderId="23" xfId="0" applyFont="1" applyFill="1" applyBorder="1" applyAlignment="1">
      <alignment horizontal="right" vertical="center" wrapText="1"/>
    </xf>
    <xf numFmtId="0" fontId="3" fillId="9"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6" borderId="7" xfId="0" applyFont="1" applyFill="1" applyBorder="1" applyAlignment="1">
      <alignment horizontal="center" wrapText="1"/>
    </xf>
    <xf numFmtId="0" fontId="3" fillId="6" borderId="13" xfId="0" applyFont="1" applyFill="1" applyBorder="1" applyAlignment="1">
      <alignment horizontal="center" wrapText="1"/>
    </xf>
    <xf numFmtId="0" fontId="3" fillId="10" borderId="15" xfId="0" applyFont="1" applyFill="1" applyBorder="1" applyAlignment="1">
      <alignment horizontal="right" vertical="center" wrapText="1"/>
    </xf>
    <xf numFmtId="0" fontId="3" fillId="10" borderId="2" xfId="0" applyFont="1" applyFill="1" applyBorder="1" applyAlignment="1">
      <alignment horizontal="right" vertical="center" wrapText="1"/>
    </xf>
    <xf numFmtId="0" fontId="3" fillId="10" borderId="16" xfId="0" applyFont="1" applyFill="1" applyBorder="1" applyAlignment="1">
      <alignment horizontal="right" vertical="center" wrapText="1"/>
    </xf>
    <xf numFmtId="0" fontId="3" fillId="4" borderId="7" xfId="0" applyFont="1" applyFill="1" applyBorder="1" applyAlignment="1">
      <alignment horizontal="right" wrapText="1"/>
    </xf>
    <xf numFmtId="0" fontId="3" fillId="4" borderId="17" xfId="0" applyFont="1" applyFill="1" applyBorder="1" applyAlignment="1">
      <alignment horizontal="right" wrapText="1"/>
    </xf>
    <xf numFmtId="0" fontId="3" fillId="4" borderId="13" xfId="0" applyFont="1" applyFill="1" applyBorder="1" applyAlignment="1">
      <alignment horizontal="right" wrapText="1"/>
    </xf>
    <xf numFmtId="0" fontId="3" fillId="2" borderId="2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3" fillId="4" borderId="1" xfId="1" applyNumberFormat="1" applyFont="1" applyFill="1" applyBorder="1" applyAlignment="1">
      <alignment horizontal="right"/>
    </xf>
    <xf numFmtId="44" fontId="2" fillId="4" borderId="1" xfId="5" applyFont="1" applyFill="1" applyBorder="1" applyAlignment="1">
      <alignment horizontal="center" vertical="center"/>
    </xf>
    <xf numFmtId="0" fontId="3" fillId="9" borderId="1" xfId="0" applyFont="1" applyFill="1" applyBorder="1" applyAlignment="1">
      <alignment horizontal="left" wrapText="1"/>
    </xf>
    <xf numFmtId="0" fontId="0" fillId="0" borderId="1" xfId="0" applyBorder="1" applyAlignment="1">
      <alignment wrapText="1"/>
    </xf>
    <xf numFmtId="0" fontId="14" fillId="0" borderId="0" xfId="0" applyFont="1" applyAlignment="1">
      <alignment horizontal="center" wrapText="1"/>
    </xf>
    <xf numFmtId="0" fontId="16" fillId="2" borderId="1" xfId="0" applyFont="1" applyFill="1" applyBorder="1" applyAlignment="1">
      <alignment horizontal="left" vertical="center"/>
    </xf>
    <xf numFmtId="0" fontId="3" fillId="0" borderId="1" xfId="0" applyFont="1" applyBorder="1" applyAlignment="1">
      <alignment horizontal="left" wrapText="1"/>
    </xf>
    <xf numFmtId="0" fontId="3" fillId="0" borderId="13"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2" borderId="6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9" borderId="63" xfId="0" applyFont="1" applyFill="1" applyBorder="1" applyAlignment="1">
      <alignment horizontal="left" vertical="center" wrapText="1"/>
    </xf>
    <xf numFmtId="0" fontId="3" fillId="0" borderId="17" xfId="0" applyFont="1" applyBorder="1" applyAlignment="1">
      <alignment horizontal="left" vertical="center" wrapText="1"/>
    </xf>
    <xf numFmtId="0" fontId="0" fillId="0" borderId="17" xfId="0" applyBorder="1" applyAlignment="1">
      <alignment vertical="center" wrapText="1"/>
    </xf>
    <xf numFmtId="0" fontId="0" fillId="0" borderId="64" xfId="0" applyBorder="1" applyAlignment="1">
      <alignment vertical="center" wrapText="1"/>
    </xf>
    <xf numFmtId="0" fontId="3" fillId="2" borderId="32" xfId="0" applyFont="1" applyFill="1" applyBorder="1" applyAlignment="1">
      <alignment horizontal="left" vertical="center" wrapText="1"/>
    </xf>
    <xf numFmtId="164" fontId="1" fillId="2" borderId="1" xfId="0" applyNumberFormat="1" applyFont="1" applyFill="1" applyBorder="1" applyAlignment="1">
      <alignment horizontal="center" vertical="center"/>
    </xf>
    <xf numFmtId="164" fontId="1" fillId="2" borderId="46" xfId="0" applyNumberFormat="1" applyFont="1" applyFill="1" applyBorder="1" applyAlignment="1">
      <alignment horizontal="center" vertical="center"/>
    </xf>
    <xf numFmtId="0" fontId="3" fillId="0" borderId="58"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2" borderId="3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44" fontId="3" fillId="0" borderId="4" xfId="0" applyNumberFormat="1" applyFont="1" applyFill="1" applyBorder="1" applyAlignment="1">
      <alignment horizontal="center" vertical="center" wrapText="1"/>
    </xf>
    <xf numFmtId="44" fontId="3" fillId="0" borderId="35" xfId="0" applyNumberFormat="1" applyFont="1" applyFill="1" applyBorder="1" applyAlignment="1">
      <alignment horizontal="center" vertical="center" wrapText="1"/>
    </xf>
    <xf numFmtId="0" fontId="28" fillId="0" borderId="0" xfId="0" applyFont="1" applyFill="1" applyBorder="1" applyAlignment="1">
      <alignment horizontal="right" vertical="center"/>
    </xf>
    <xf numFmtId="0" fontId="3" fillId="0" borderId="41"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0" fillId="0" borderId="43" xfId="0" applyBorder="1" applyAlignment="1">
      <alignment vertical="center" wrapText="1"/>
    </xf>
    <xf numFmtId="0" fontId="0" fillId="0" borderId="44" xfId="0" applyBorder="1" applyAlignment="1">
      <alignment vertical="center" wrapText="1"/>
    </xf>
    <xf numFmtId="0" fontId="29" fillId="0" borderId="31" xfId="0" applyFont="1" applyFill="1" applyBorder="1" applyAlignment="1">
      <alignment horizontal="center" vertical="center" wrapText="1"/>
    </xf>
    <xf numFmtId="0" fontId="29" fillId="0" borderId="32" xfId="0" applyFont="1" applyFill="1" applyBorder="1" applyAlignment="1">
      <alignment horizontal="center" vertical="center" wrapText="1"/>
    </xf>
    <xf numFmtId="0" fontId="29" fillId="0" borderId="3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10" borderId="65" xfId="0" applyFont="1" applyFill="1" applyBorder="1" applyAlignment="1">
      <alignment horizontal="center" wrapText="1"/>
    </xf>
    <xf numFmtId="0" fontId="1" fillId="10" borderId="66" xfId="0" applyFont="1" applyFill="1" applyBorder="1" applyAlignment="1">
      <alignment horizontal="center" wrapText="1"/>
    </xf>
    <xf numFmtId="0" fontId="3" fillId="12" borderId="37" xfId="0" applyFont="1" applyFill="1" applyBorder="1" applyAlignment="1">
      <alignment horizontal="center" vertical="center"/>
    </xf>
    <xf numFmtId="0" fontId="1" fillId="0" borderId="54" xfId="0" applyFont="1" applyBorder="1" applyAlignment="1">
      <alignment horizontal="center" vertical="center"/>
    </xf>
    <xf numFmtId="0" fontId="33" fillId="7" borderId="27" xfId="0" applyFont="1" applyFill="1" applyBorder="1" applyAlignment="1">
      <alignment wrapText="1"/>
    </xf>
    <xf numFmtId="0" fontId="33" fillId="7" borderId="48" xfId="0" applyFont="1" applyFill="1" applyBorder="1" applyAlignment="1">
      <alignment wrapText="1"/>
    </xf>
    <xf numFmtId="0" fontId="1" fillId="0" borderId="46" xfId="0" applyFont="1" applyBorder="1" applyAlignment="1">
      <alignment horizontal="left" vertical="center" wrapText="1"/>
    </xf>
    <xf numFmtId="0" fontId="3" fillId="12" borderId="37" xfId="0" applyFont="1" applyFill="1" applyBorder="1" applyAlignment="1">
      <alignment horizontal="center" vertical="center" wrapText="1"/>
    </xf>
    <xf numFmtId="0" fontId="3" fillId="12" borderId="54" xfId="0" applyFont="1" applyFill="1" applyBorder="1" applyAlignment="1">
      <alignment horizontal="center" vertical="center" wrapText="1"/>
    </xf>
    <xf numFmtId="0" fontId="1" fillId="0" borderId="54" xfId="0" applyFont="1" applyBorder="1" applyAlignment="1">
      <alignment horizontal="center" vertical="center" wrapText="1"/>
    </xf>
    <xf numFmtId="173" fontId="3" fillId="10" borderId="3" xfId="0" applyNumberFormat="1" applyFont="1" applyFill="1" applyBorder="1" applyAlignment="1">
      <alignment horizontal="center" vertical="center"/>
    </xf>
    <xf numFmtId="0" fontId="3" fillId="10" borderId="3" xfId="0" applyFont="1" applyFill="1" applyBorder="1" applyAlignment="1"/>
    <xf numFmtId="173" fontId="3" fillId="10" borderId="3" xfId="0" applyNumberFormat="1" applyFont="1" applyFill="1" applyBorder="1" applyAlignment="1">
      <alignment horizontal="center" vertical="center" wrapText="1"/>
    </xf>
    <xf numFmtId="0" fontId="3" fillId="10" borderId="3" xfId="0" applyFont="1" applyFill="1" applyBorder="1" applyAlignment="1">
      <alignment wrapText="1"/>
    </xf>
    <xf numFmtId="0" fontId="3" fillId="12" borderId="41" xfId="0" applyFont="1" applyFill="1" applyBorder="1" applyAlignment="1">
      <alignment horizontal="center" vertical="center"/>
    </xf>
    <xf numFmtId="0" fontId="3" fillId="12" borderId="32" xfId="0" applyFont="1" applyFill="1" applyBorder="1" applyAlignment="1">
      <alignment horizontal="center" vertical="center"/>
    </xf>
    <xf numFmtId="0" fontId="1" fillId="0" borderId="51" xfId="0" applyFont="1" applyBorder="1" applyAlignment="1">
      <alignment horizontal="center" vertical="center"/>
    </xf>
    <xf numFmtId="164" fontId="1" fillId="8" borderId="4" xfId="0" applyNumberFormat="1" applyFont="1" applyFill="1" applyBorder="1" applyAlignment="1">
      <alignment horizontal="center" vertical="center" wrapText="1"/>
    </xf>
  </cellXfs>
  <cellStyles count="7">
    <cellStyle name="Normalny" xfId="0" builtinId="0"/>
    <cellStyle name="Normalny 2" xfId="1"/>
    <cellStyle name="Normalny 3" xfId="2"/>
    <cellStyle name="Normalny_pozostałe dane"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6</xdr:col>
      <xdr:colOff>447675</xdr:colOff>
      <xdr:row>6</xdr:row>
      <xdr:rowOff>152400</xdr:rowOff>
    </xdr:from>
    <xdr:to>
      <xdr:col>7</xdr:col>
      <xdr:colOff>866775</xdr:colOff>
      <xdr:row>8</xdr:row>
      <xdr:rowOff>47625</xdr:rowOff>
    </xdr:to>
    <xdr:sp macro="" textlink="">
      <xdr:nvSpPr>
        <xdr:cNvPr id="2" name="Text Box 1" hidden="1"/>
        <xdr:cNvSpPr txBox="1">
          <a:spLocks noChangeArrowheads="1"/>
        </xdr:cNvSpPr>
      </xdr:nvSpPr>
      <xdr:spPr bwMode="auto">
        <a:xfrm>
          <a:off x="5848350" y="2381250"/>
          <a:ext cx="1219200" cy="704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6</xdr:col>
      <xdr:colOff>447675</xdr:colOff>
      <xdr:row>17</xdr:row>
      <xdr:rowOff>123825</xdr:rowOff>
    </xdr:from>
    <xdr:to>
      <xdr:col>7</xdr:col>
      <xdr:colOff>866775</xdr:colOff>
      <xdr:row>18</xdr:row>
      <xdr:rowOff>180975</xdr:rowOff>
    </xdr:to>
    <xdr:sp macro="" textlink="">
      <xdr:nvSpPr>
        <xdr:cNvPr id="3" name="Text Box 2" hidden="1"/>
        <xdr:cNvSpPr txBox="1">
          <a:spLocks noChangeArrowheads="1"/>
        </xdr:cNvSpPr>
      </xdr:nvSpPr>
      <xdr:spPr bwMode="auto">
        <a:xfrm>
          <a:off x="5848350" y="5334000"/>
          <a:ext cx="1219200" cy="2190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
  <sheetViews>
    <sheetView tabSelected="1" zoomScale="120" zoomScaleNormal="120" workbookViewId="0">
      <selection activeCell="B7" sqref="B7"/>
    </sheetView>
  </sheetViews>
  <sheetFormatPr defaultRowHeight="12.75" x14ac:dyDescent="0.2"/>
  <cols>
    <col min="1" max="1" width="5.42578125" customWidth="1"/>
    <col min="2" max="2" width="37.5703125" customWidth="1"/>
    <col min="3" max="3" width="30.7109375" customWidth="1"/>
    <col min="4" max="4" width="14.5703125" customWidth="1"/>
    <col min="5" max="5" width="10.7109375" style="29" bestFit="1" customWidth="1"/>
    <col min="6" max="6" width="6.7109375" style="29" bestFit="1" customWidth="1"/>
    <col min="7" max="7" width="19.28515625" style="29" customWidth="1"/>
    <col min="8" max="8" width="12" style="29" bestFit="1" customWidth="1"/>
    <col min="9" max="9" width="14" style="29" bestFit="1" customWidth="1"/>
    <col min="10" max="10" width="13.85546875" hidden="1" customWidth="1"/>
    <col min="11" max="11" width="19.85546875" hidden="1" customWidth="1"/>
    <col min="12" max="12" width="15.85546875" style="29" customWidth="1"/>
    <col min="13" max="13" width="19.28515625" style="29" customWidth="1"/>
    <col min="14" max="14" width="16" style="29" customWidth="1"/>
    <col min="15" max="15" width="14" style="29" bestFit="1" customWidth="1"/>
    <col min="16" max="16" width="19.28515625" style="29" customWidth="1"/>
    <col min="17" max="17" width="16" style="29" customWidth="1"/>
    <col min="18" max="18" width="14" style="29" bestFit="1" customWidth="1"/>
  </cols>
  <sheetData>
    <row r="1" spans="1:18" x14ac:dyDescent="0.2">
      <c r="A1" s="14" t="s">
        <v>70</v>
      </c>
      <c r="B1" s="186"/>
      <c r="H1" s="93"/>
      <c r="N1" s="93"/>
      <c r="Q1" s="93"/>
    </row>
    <row r="3" spans="1:18" x14ac:dyDescent="0.2">
      <c r="B3" t="s">
        <v>927</v>
      </c>
      <c r="C3" t="s">
        <v>928</v>
      </c>
    </row>
    <row r="4" spans="1:18" x14ac:dyDescent="0.2">
      <c r="B4" t="s">
        <v>929</v>
      </c>
      <c r="C4" s="365">
        <v>550668841</v>
      </c>
    </row>
    <row r="5" spans="1:18" x14ac:dyDescent="0.2">
      <c r="B5" t="s">
        <v>5</v>
      </c>
      <c r="C5" s="20" t="s">
        <v>930</v>
      </c>
    </row>
    <row r="7" spans="1:18" ht="48" x14ac:dyDescent="0.2">
      <c r="A7" s="132" t="s">
        <v>4</v>
      </c>
      <c r="B7" s="132" t="s">
        <v>1402</v>
      </c>
      <c r="C7" s="132" t="s">
        <v>119</v>
      </c>
      <c r="D7" s="132" t="s">
        <v>5</v>
      </c>
      <c r="E7" s="132" t="s">
        <v>6</v>
      </c>
      <c r="F7" s="132" t="s">
        <v>3</v>
      </c>
      <c r="G7" s="133" t="s">
        <v>33</v>
      </c>
      <c r="H7" s="133" t="s">
        <v>7</v>
      </c>
      <c r="I7" s="133" t="s">
        <v>32</v>
      </c>
      <c r="J7" s="34" t="s">
        <v>69</v>
      </c>
      <c r="K7" s="34" t="s">
        <v>34</v>
      </c>
      <c r="L7" s="132" t="s">
        <v>167</v>
      </c>
      <c r="M7" s="133" t="s">
        <v>168</v>
      </c>
      <c r="N7" s="133" t="s">
        <v>169</v>
      </c>
      <c r="O7" s="133" t="s">
        <v>170</v>
      </c>
      <c r="P7" s="133" t="s">
        <v>171</v>
      </c>
      <c r="Q7" s="133" t="s">
        <v>172</v>
      </c>
      <c r="R7" s="133" t="s">
        <v>173</v>
      </c>
    </row>
    <row r="8" spans="1:18" s="104" customFormat="1" ht="25.5" x14ac:dyDescent="0.2">
      <c r="A8" s="99" t="s">
        <v>79</v>
      </c>
      <c r="B8" s="100" t="s">
        <v>59</v>
      </c>
      <c r="C8" s="162" t="s">
        <v>121</v>
      </c>
      <c r="D8" s="164" t="s">
        <v>936</v>
      </c>
      <c r="E8" s="101">
        <v>550668440</v>
      </c>
      <c r="F8" s="102"/>
      <c r="G8" s="209" t="s">
        <v>935</v>
      </c>
      <c r="H8" s="103" t="s">
        <v>937</v>
      </c>
      <c r="I8" s="164">
        <v>0</v>
      </c>
      <c r="J8" s="99"/>
      <c r="K8" s="105">
        <v>14360040</v>
      </c>
      <c r="L8" s="131" t="s">
        <v>174</v>
      </c>
      <c r="M8" s="206" t="s">
        <v>174</v>
      </c>
      <c r="N8" s="131" t="s">
        <v>174</v>
      </c>
      <c r="O8" s="91" t="s">
        <v>174</v>
      </c>
      <c r="P8" s="303">
        <v>7843170</v>
      </c>
      <c r="Q8" s="131" t="s">
        <v>174</v>
      </c>
      <c r="R8" s="131" t="s">
        <v>174</v>
      </c>
    </row>
    <row r="9" spans="1:18" s="4" customFormat="1" ht="25.5" customHeight="1" x14ac:dyDescent="0.2">
      <c r="A9" s="159" t="s">
        <v>88</v>
      </c>
      <c r="B9" s="1" t="s">
        <v>75</v>
      </c>
      <c r="C9" s="170" t="s">
        <v>120</v>
      </c>
      <c r="D9" s="91" t="s">
        <v>163</v>
      </c>
      <c r="E9" s="131" t="s">
        <v>164</v>
      </c>
      <c r="F9" s="131" t="s">
        <v>165</v>
      </c>
      <c r="G9" s="206" t="s">
        <v>921</v>
      </c>
      <c r="H9" s="131" t="s">
        <v>166</v>
      </c>
      <c r="I9" s="23">
        <v>38</v>
      </c>
      <c r="J9" s="23"/>
      <c r="K9" s="40">
        <v>979920</v>
      </c>
      <c r="L9" s="131" t="s">
        <v>174</v>
      </c>
      <c r="M9" s="206" t="s">
        <v>174</v>
      </c>
      <c r="N9" s="131" t="s">
        <v>174</v>
      </c>
      <c r="O9" s="91" t="s">
        <v>174</v>
      </c>
      <c r="P9" s="304">
        <v>1919685</v>
      </c>
      <c r="Q9" s="131" t="s">
        <v>174</v>
      </c>
      <c r="R9" s="91" t="s">
        <v>81</v>
      </c>
    </row>
    <row r="10" spans="1:18" s="111" customFormat="1" ht="38.25" x14ac:dyDescent="0.2">
      <c r="A10" s="99" t="s">
        <v>89</v>
      </c>
      <c r="B10" s="58" t="s">
        <v>60</v>
      </c>
      <c r="C10" s="113" t="s">
        <v>133</v>
      </c>
      <c r="D10" s="381" t="s">
        <v>1075</v>
      </c>
      <c r="E10" s="106" t="s">
        <v>1076</v>
      </c>
      <c r="F10" s="106" t="s">
        <v>1077</v>
      </c>
      <c r="G10" s="108" t="s">
        <v>1078</v>
      </c>
      <c r="H10" s="169" t="s">
        <v>1079</v>
      </c>
      <c r="I10" s="165">
        <v>0</v>
      </c>
      <c r="J10" s="151"/>
      <c r="K10" s="152">
        <v>8582492</v>
      </c>
      <c r="L10" s="131" t="s">
        <v>174</v>
      </c>
      <c r="M10" s="206" t="s">
        <v>241</v>
      </c>
      <c r="N10" s="131" t="s">
        <v>241</v>
      </c>
      <c r="O10" s="91" t="s">
        <v>241</v>
      </c>
      <c r="P10" s="305">
        <v>17681658</v>
      </c>
      <c r="Q10" s="131" t="s">
        <v>241</v>
      </c>
      <c r="R10" s="131" t="s">
        <v>241</v>
      </c>
    </row>
    <row r="11" spans="1:18" s="111" customFormat="1" ht="38.25" x14ac:dyDescent="0.2">
      <c r="A11" s="99" t="s">
        <v>90</v>
      </c>
      <c r="B11" s="58" t="s">
        <v>61</v>
      </c>
      <c r="C11" s="113" t="s">
        <v>122</v>
      </c>
      <c r="D11" s="108" t="s">
        <v>377</v>
      </c>
      <c r="E11" s="358" t="s">
        <v>378</v>
      </c>
      <c r="F11" s="108"/>
      <c r="G11" s="109" t="s">
        <v>379</v>
      </c>
      <c r="H11" s="150" t="s">
        <v>380</v>
      </c>
      <c r="I11" s="55">
        <v>202</v>
      </c>
      <c r="J11" s="112" t="s">
        <v>86</v>
      </c>
      <c r="K11" s="107">
        <v>2425127</v>
      </c>
      <c r="L11" s="131" t="s">
        <v>174</v>
      </c>
      <c r="M11" s="206" t="s">
        <v>174</v>
      </c>
      <c r="N11" s="131" t="s">
        <v>174</v>
      </c>
      <c r="O11" s="91" t="s">
        <v>174</v>
      </c>
      <c r="P11" s="306">
        <v>3056369</v>
      </c>
      <c r="Q11" s="131" t="s">
        <v>174</v>
      </c>
      <c r="R11" s="207" t="s">
        <v>381</v>
      </c>
    </row>
    <row r="12" spans="1:18" s="111" customFormat="1" ht="25.5" customHeight="1" x14ac:dyDescent="0.2">
      <c r="A12" s="99" t="s">
        <v>91</v>
      </c>
      <c r="B12" s="58" t="s">
        <v>62</v>
      </c>
      <c r="C12" s="113" t="s">
        <v>123</v>
      </c>
      <c r="D12" s="165" t="s">
        <v>915</v>
      </c>
      <c r="E12" s="363" t="s">
        <v>270</v>
      </c>
      <c r="F12" s="106" t="s">
        <v>271</v>
      </c>
      <c r="G12" s="150" t="s">
        <v>920</v>
      </c>
      <c r="H12" s="55" t="s">
        <v>272</v>
      </c>
      <c r="I12" s="55">
        <v>128</v>
      </c>
      <c r="J12" s="110" t="s">
        <v>85</v>
      </c>
      <c r="K12" s="60">
        <v>1071265</v>
      </c>
      <c r="L12" s="131" t="s">
        <v>174</v>
      </c>
      <c r="M12" s="206" t="s">
        <v>174</v>
      </c>
      <c r="N12" s="131" t="s">
        <v>174</v>
      </c>
      <c r="O12" s="91" t="s">
        <v>174</v>
      </c>
      <c r="P12" s="307">
        <v>1158182</v>
      </c>
      <c r="Q12" s="131" t="s">
        <v>174</v>
      </c>
      <c r="R12" s="165" t="s">
        <v>85</v>
      </c>
    </row>
    <row r="13" spans="1:18" s="51" customFormat="1" ht="25.5" customHeight="1" x14ac:dyDescent="0.2">
      <c r="A13" s="99" t="s">
        <v>92</v>
      </c>
      <c r="B13" s="113" t="s">
        <v>1298</v>
      </c>
      <c r="C13" s="113" t="s">
        <v>124</v>
      </c>
      <c r="D13" s="55" t="s">
        <v>672</v>
      </c>
      <c r="E13" s="150" t="s">
        <v>673</v>
      </c>
      <c r="F13" s="106" t="s">
        <v>271</v>
      </c>
      <c r="G13" s="106" t="s">
        <v>674</v>
      </c>
      <c r="H13" s="165" t="s">
        <v>675</v>
      </c>
      <c r="I13" s="55">
        <v>440</v>
      </c>
      <c r="J13" s="110" t="s">
        <v>85</v>
      </c>
      <c r="K13" s="107">
        <v>3863756</v>
      </c>
      <c r="L13" s="131" t="s">
        <v>174</v>
      </c>
      <c r="M13" s="206" t="s">
        <v>174</v>
      </c>
      <c r="N13" s="131" t="s">
        <v>174</v>
      </c>
      <c r="O13" s="91" t="s">
        <v>174</v>
      </c>
      <c r="P13" s="307">
        <v>4593469</v>
      </c>
      <c r="Q13" s="131" t="s">
        <v>174</v>
      </c>
      <c r="R13" s="55" t="s">
        <v>85</v>
      </c>
    </row>
    <row r="14" spans="1:18" s="51" customFormat="1" ht="38.25" x14ac:dyDescent="0.2">
      <c r="A14" s="99" t="s">
        <v>93</v>
      </c>
      <c r="B14" s="113" t="s">
        <v>63</v>
      </c>
      <c r="C14" s="113" t="s">
        <v>125</v>
      </c>
      <c r="D14" s="150" t="s">
        <v>916</v>
      </c>
      <c r="E14" s="150" t="s">
        <v>866</v>
      </c>
      <c r="F14" s="106" t="s">
        <v>271</v>
      </c>
      <c r="G14" s="108" t="s">
        <v>867</v>
      </c>
      <c r="H14" s="150" t="s">
        <v>868</v>
      </c>
      <c r="I14" s="55">
        <v>27</v>
      </c>
      <c r="J14" s="114"/>
      <c r="K14" s="107">
        <v>272268</v>
      </c>
      <c r="L14" s="131" t="s">
        <v>174</v>
      </c>
      <c r="M14" s="206" t="s">
        <v>174</v>
      </c>
      <c r="N14" s="131" t="s">
        <v>174</v>
      </c>
      <c r="O14" s="91" t="s">
        <v>174</v>
      </c>
      <c r="P14" s="305">
        <v>335324</v>
      </c>
      <c r="Q14" s="131" t="s">
        <v>174</v>
      </c>
      <c r="R14" s="131" t="s">
        <v>174</v>
      </c>
    </row>
    <row r="15" spans="1:18" s="51" customFormat="1" ht="63.75" x14ac:dyDescent="0.2">
      <c r="A15" s="99" t="s">
        <v>94</v>
      </c>
      <c r="B15" s="58" t="s">
        <v>80</v>
      </c>
      <c r="C15" s="113" t="s">
        <v>134</v>
      </c>
      <c r="D15" s="55" t="s">
        <v>338</v>
      </c>
      <c r="E15" s="150" t="s">
        <v>339</v>
      </c>
      <c r="F15" s="106" t="s">
        <v>340</v>
      </c>
      <c r="G15" s="112" t="s">
        <v>922</v>
      </c>
      <c r="H15" s="150" t="s">
        <v>341</v>
      </c>
      <c r="I15" s="55">
        <v>389</v>
      </c>
      <c r="J15" s="55" t="s">
        <v>81</v>
      </c>
      <c r="K15" s="107">
        <v>2520778</v>
      </c>
      <c r="L15" s="106"/>
      <c r="M15" s="112"/>
      <c r="N15" s="150"/>
      <c r="O15" s="55"/>
      <c r="P15" s="308">
        <v>4543028</v>
      </c>
      <c r="Q15" s="358" t="s">
        <v>342</v>
      </c>
      <c r="R15" s="55" t="s">
        <v>81</v>
      </c>
    </row>
    <row r="16" spans="1:18" s="51" customFormat="1" ht="38.25" x14ac:dyDescent="0.2">
      <c r="A16" s="99" t="s">
        <v>95</v>
      </c>
      <c r="B16" s="56" t="s">
        <v>83</v>
      </c>
      <c r="C16" s="113" t="s">
        <v>127</v>
      </c>
      <c r="D16" s="165" t="s">
        <v>917</v>
      </c>
      <c r="E16" s="150" t="s">
        <v>914</v>
      </c>
      <c r="F16" s="106"/>
      <c r="G16" s="207" t="s">
        <v>923</v>
      </c>
      <c r="H16" s="150" t="s">
        <v>552</v>
      </c>
      <c r="I16" s="55">
        <v>100</v>
      </c>
      <c r="J16" s="59" t="s">
        <v>84</v>
      </c>
      <c r="K16" s="115">
        <v>2303623</v>
      </c>
      <c r="L16" s="150" t="s">
        <v>177</v>
      </c>
      <c r="M16" s="206" t="s">
        <v>174</v>
      </c>
      <c r="N16" s="131" t="s">
        <v>174</v>
      </c>
      <c r="O16" s="91" t="s">
        <v>174</v>
      </c>
      <c r="P16" s="305">
        <v>3177567</v>
      </c>
      <c r="Q16" s="131" t="s">
        <v>174</v>
      </c>
      <c r="R16" s="207" t="s">
        <v>553</v>
      </c>
    </row>
    <row r="17" spans="1:18" s="51" customFormat="1" ht="38.25" x14ac:dyDescent="0.2">
      <c r="A17" s="99" t="s">
        <v>96</v>
      </c>
      <c r="B17" s="56" t="s">
        <v>64</v>
      </c>
      <c r="C17" s="113" t="s">
        <v>1338</v>
      </c>
      <c r="D17" s="165" t="s">
        <v>918</v>
      </c>
      <c r="E17" s="150" t="s">
        <v>665</v>
      </c>
      <c r="F17" s="106" t="s">
        <v>271</v>
      </c>
      <c r="G17" s="59" t="s">
        <v>666</v>
      </c>
      <c r="H17" s="150">
        <v>10</v>
      </c>
      <c r="I17" s="55">
        <v>0</v>
      </c>
      <c r="J17" s="59"/>
      <c r="K17" s="115">
        <v>537736</v>
      </c>
      <c r="L17" s="91" t="s">
        <v>174</v>
      </c>
      <c r="M17" s="91" t="s">
        <v>174</v>
      </c>
      <c r="N17" s="91" t="s">
        <v>174</v>
      </c>
      <c r="O17" s="91" t="s">
        <v>174</v>
      </c>
      <c r="P17" s="305">
        <v>660076</v>
      </c>
      <c r="Q17" s="91" t="s">
        <v>174</v>
      </c>
      <c r="R17" s="91" t="s">
        <v>174</v>
      </c>
    </row>
    <row r="18" spans="1:18" s="51" customFormat="1" ht="38.25" x14ac:dyDescent="0.2">
      <c r="A18" s="99" t="s">
        <v>97</v>
      </c>
      <c r="B18" s="439" t="s">
        <v>1339</v>
      </c>
      <c r="C18" s="113" t="s">
        <v>135</v>
      </c>
      <c r="D18" s="110" t="s">
        <v>222</v>
      </c>
      <c r="E18" s="110">
        <v>551203073</v>
      </c>
      <c r="F18" s="110" t="s">
        <v>223</v>
      </c>
      <c r="G18" s="116" t="s">
        <v>924</v>
      </c>
      <c r="H18" s="171">
        <v>13</v>
      </c>
      <c r="I18" s="110">
        <v>0</v>
      </c>
      <c r="J18" s="114"/>
      <c r="K18" s="117">
        <v>1665347</v>
      </c>
      <c r="L18" s="91" t="s">
        <v>174</v>
      </c>
      <c r="M18" s="91" t="s">
        <v>174</v>
      </c>
      <c r="N18" s="91" t="s">
        <v>174</v>
      </c>
      <c r="O18" s="91" t="s">
        <v>174</v>
      </c>
      <c r="P18" s="308">
        <v>659821</v>
      </c>
      <c r="Q18" s="91" t="s">
        <v>174</v>
      </c>
      <c r="R18" s="91" t="s">
        <v>174</v>
      </c>
    </row>
    <row r="19" spans="1:18" s="51" customFormat="1" ht="25.5" x14ac:dyDescent="0.2">
      <c r="A19" s="99" t="s">
        <v>98</v>
      </c>
      <c r="B19" s="58" t="s">
        <v>65</v>
      </c>
      <c r="C19" s="113" t="s">
        <v>135</v>
      </c>
      <c r="D19" s="110" t="s">
        <v>919</v>
      </c>
      <c r="E19" s="110" t="s">
        <v>880</v>
      </c>
      <c r="F19" s="110" t="s">
        <v>881</v>
      </c>
      <c r="G19" s="112" t="s">
        <v>925</v>
      </c>
      <c r="H19" s="110" t="s">
        <v>882</v>
      </c>
      <c r="I19" s="110">
        <v>0</v>
      </c>
      <c r="J19" s="114"/>
      <c r="K19" s="114"/>
      <c r="L19" s="91" t="s">
        <v>174</v>
      </c>
      <c r="M19" s="91" t="s">
        <v>174</v>
      </c>
      <c r="N19" s="91" t="s">
        <v>174</v>
      </c>
      <c r="O19" s="91" t="s">
        <v>174</v>
      </c>
      <c r="P19" s="308">
        <v>2311421</v>
      </c>
      <c r="Q19" s="91" t="s">
        <v>174</v>
      </c>
      <c r="R19" s="91" t="s">
        <v>174</v>
      </c>
    </row>
    <row r="20" spans="1:18" s="51" customFormat="1" ht="25.5" x14ac:dyDescent="0.2">
      <c r="A20" s="99" t="s">
        <v>99</v>
      </c>
      <c r="B20" s="58" t="s">
        <v>66</v>
      </c>
      <c r="C20" s="113" t="s">
        <v>136</v>
      </c>
      <c r="D20" s="55" t="s">
        <v>306</v>
      </c>
      <c r="E20" s="150" t="s">
        <v>307</v>
      </c>
      <c r="F20" s="106" t="s">
        <v>308</v>
      </c>
      <c r="G20" s="59" t="s">
        <v>309</v>
      </c>
      <c r="H20" s="150" t="s">
        <v>310</v>
      </c>
      <c r="I20" s="110">
        <v>0</v>
      </c>
      <c r="J20" s="114"/>
      <c r="K20" s="114"/>
      <c r="L20" s="91" t="s">
        <v>174</v>
      </c>
      <c r="M20" s="91" t="s">
        <v>174</v>
      </c>
      <c r="N20" s="91" t="s">
        <v>174</v>
      </c>
      <c r="O20" s="91" t="s">
        <v>174</v>
      </c>
      <c r="P20" s="305">
        <v>4477198</v>
      </c>
      <c r="Q20" s="91" t="s">
        <v>174</v>
      </c>
      <c r="R20" s="91" t="s">
        <v>174</v>
      </c>
    </row>
    <row r="21" spans="1:18" s="104" customFormat="1" ht="51" x14ac:dyDescent="0.2">
      <c r="A21" s="99" t="s">
        <v>100</v>
      </c>
      <c r="B21" s="161" t="s">
        <v>67</v>
      </c>
      <c r="C21" s="162" t="s">
        <v>109</v>
      </c>
      <c r="D21" s="99" t="s">
        <v>238</v>
      </c>
      <c r="E21" s="99">
        <v>550347781</v>
      </c>
      <c r="F21" s="99" t="s">
        <v>239</v>
      </c>
      <c r="G21" s="364" t="s">
        <v>926</v>
      </c>
      <c r="H21" s="103" t="s">
        <v>240</v>
      </c>
      <c r="I21" s="164">
        <v>0</v>
      </c>
      <c r="J21" s="99"/>
      <c r="K21" s="99"/>
      <c r="L21" s="91" t="s">
        <v>174</v>
      </c>
      <c r="M21" s="91" t="s">
        <v>174</v>
      </c>
      <c r="N21" s="91" t="s">
        <v>174</v>
      </c>
      <c r="O21" s="91" t="s">
        <v>174</v>
      </c>
      <c r="P21" s="303" t="s">
        <v>242</v>
      </c>
      <c r="Q21" s="91" t="s">
        <v>174</v>
      </c>
      <c r="R21" s="91" t="s">
        <v>174</v>
      </c>
    </row>
    <row r="22" spans="1:18" s="21" customFormat="1" ht="38.25" x14ac:dyDescent="0.2">
      <c r="A22" s="55" t="s">
        <v>101</v>
      </c>
      <c r="B22" s="130" t="s">
        <v>68</v>
      </c>
      <c r="C22" s="130" t="s">
        <v>137</v>
      </c>
      <c r="D22" s="91" t="s">
        <v>1278</v>
      </c>
      <c r="E22" s="22" t="s">
        <v>1198</v>
      </c>
      <c r="F22" s="22" t="s">
        <v>881</v>
      </c>
      <c r="G22" s="43" t="s">
        <v>1199</v>
      </c>
      <c r="H22" s="131" t="s">
        <v>1200</v>
      </c>
      <c r="I22" s="22">
        <v>45</v>
      </c>
      <c r="J22" s="22"/>
      <c r="K22" s="40">
        <v>518400</v>
      </c>
      <c r="L22" s="91" t="s">
        <v>174</v>
      </c>
      <c r="M22" s="91" t="s">
        <v>174</v>
      </c>
      <c r="N22" s="91" t="s">
        <v>174</v>
      </c>
      <c r="O22" s="91" t="s">
        <v>174</v>
      </c>
      <c r="P22" s="309">
        <v>788400</v>
      </c>
      <c r="Q22" s="91" t="s">
        <v>174</v>
      </c>
      <c r="R22" s="91" t="s">
        <v>174</v>
      </c>
    </row>
  </sheetData>
  <phoneticPr fontId="11" type="noConversion"/>
  <printOptions horizontalCentered="1"/>
  <pageMargins left="0.78740157480314965" right="0.78740157480314965" top="0.98425196850393704" bottom="0.98425196850393704" header="0.51181102362204722" footer="0.51181102362204722"/>
  <pageSetup paperSize="9" scale="4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2"/>
  <sheetViews>
    <sheetView zoomScaleNormal="100" workbookViewId="0">
      <selection activeCell="H69" sqref="H69"/>
    </sheetView>
  </sheetViews>
  <sheetFormatPr defaultRowHeight="12.75" x14ac:dyDescent="0.2"/>
  <cols>
    <col min="1" max="1" width="4.28515625" style="9" customWidth="1"/>
    <col min="2" max="2" width="28.7109375" style="335" customWidth="1"/>
    <col min="3" max="3" width="14.140625" style="9" customWidth="1"/>
    <col min="4" max="5" width="16.42578125" style="143" customWidth="1"/>
    <col min="6" max="6" width="14.85546875" style="142" customWidth="1"/>
    <col min="7" max="7" width="11" style="335" customWidth="1"/>
    <col min="8" max="8" width="22.5703125" style="336" customWidth="1"/>
    <col min="9" max="9" width="22.5703125" style="143" customWidth="1"/>
    <col min="10" max="10" width="32.7109375" style="220" customWidth="1"/>
    <col min="11" max="11" width="22.42578125" style="220" customWidth="1"/>
    <col min="12" max="16" width="15.140625" style="220" hidden="1" customWidth="1"/>
    <col min="17" max="18" width="11" style="220" hidden="1" customWidth="1"/>
    <col min="19" max="19" width="13.7109375" style="221" hidden="1" customWidth="1"/>
    <col min="20" max="22" width="11" style="221" hidden="1" customWidth="1"/>
    <col min="23" max="26" width="11.28515625" style="221" hidden="1" customWidth="1"/>
    <col min="27" max="31" width="15.140625" style="337" customWidth="1"/>
    <col min="32" max="33" width="11" style="337" customWidth="1"/>
    <col min="34" max="34" width="13.7109375" style="338" customWidth="1"/>
    <col min="35" max="37" width="11" style="338" customWidth="1"/>
    <col min="38" max="40" width="11.28515625" style="338" customWidth="1"/>
    <col min="41" max="41" width="11.28515625" style="221" customWidth="1"/>
    <col min="42" max="42" width="26.5703125" customWidth="1"/>
  </cols>
  <sheetData>
    <row r="1" spans="1:43" x14ac:dyDescent="0.2">
      <c r="A1" s="141" t="s">
        <v>73</v>
      </c>
      <c r="G1" s="17"/>
    </row>
    <row r="2" spans="1:43" ht="62.25" customHeight="1" x14ac:dyDescent="0.2">
      <c r="A2" s="520" t="s">
        <v>35</v>
      </c>
      <c r="B2" s="520" t="s">
        <v>36</v>
      </c>
      <c r="C2" s="520" t="s">
        <v>37</v>
      </c>
      <c r="D2" s="537" t="s">
        <v>38</v>
      </c>
      <c r="E2" s="537" t="s">
        <v>186</v>
      </c>
      <c r="F2" s="537" t="s">
        <v>39</v>
      </c>
      <c r="G2" s="520" t="s">
        <v>40</v>
      </c>
      <c r="H2" s="539" t="s">
        <v>55</v>
      </c>
      <c r="I2" s="540" t="s">
        <v>56</v>
      </c>
      <c r="J2" s="520" t="s">
        <v>8</v>
      </c>
      <c r="K2" s="520" t="s">
        <v>9</v>
      </c>
      <c r="L2" s="521" t="s">
        <v>41</v>
      </c>
      <c r="M2" s="521"/>
      <c r="N2" s="521"/>
      <c r="O2" s="522" t="s">
        <v>117</v>
      </c>
      <c r="P2" s="522" t="s">
        <v>118</v>
      </c>
      <c r="Q2" s="520" t="s">
        <v>57</v>
      </c>
      <c r="R2" s="520"/>
      <c r="S2" s="520"/>
      <c r="T2" s="520"/>
      <c r="U2" s="520"/>
      <c r="V2" s="520"/>
      <c r="W2" s="519" t="s">
        <v>42</v>
      </c>
      <c r="X2" s="519" t="s">
        <v>43</v>
      </c>
      <c r="Y2" s="519" t="s">
        <v>44</v>
      </c>
      <c r="Z2" s="519" t="s">
        <v>45</v>
      </c>
      <c r="AA2" s="521" t="s">
        <v>41</v>
      </c>
      <c r="AB2" s="521"/>
      <c r="AC2" s="521"/>
      <c r="AD2" s="522" t="s">
        <v>117</v>
      </c>
      <c r="AE2" s="522" t="s">
        <v>118</v>
      </c>
      <c r="AF2" s="544" t="s">
        <v>57</v>
      </c>
      <c r="AG2" s="544"/>
      <c r="AH2" s="544"/>
      <c r="AI2" s="544"/>
      <c r="AJ2" s="544"/>
      <c r="AK2" s="544"/>
      <c r="AL2" s="519" t="s">
        <v>42</v>
      </c>
      <c r="AM2" s="519" t="s">
        <v>43</v>
      </c>
      <c r="AN2" s="519" t="s">
        <v>44</v>
      </c>
      <c r="AO2" s="519" t="s">
        <v>45</v>
      </c>
      <c r="AP2" s="314"/>
      <c r="AQ2" s="314"/>
    </row>
    <row r="3" spans="1:43" ht="24" customHeight="1" x14ac:dyDescent="0.2">
      <c r="A3" s="520"/>
      <c r="B3" s="520"/>
      <c r="C3" s="520"/>
      <c r="D3" s="538"/>
      <c r="E3" s="538"/>
      <c r="F3" s="538"/>
      <c r="G3" s="520"/>
      <c r="H3" s="539"/>
      <c r="I3" s="540"/>
      <c r="J3" s="520"/>
      <c r="K3" s="520"/>
      <c r="L3" s="360" t="s">
        <v>46</v>
      </c>
      <c r="M3" s="360" t="s">
        <v>47</v>
      </c>
      <c r="N3" s="360" t="s">
        <v>48</v>
      </c>
      <c r="O3" s="522"/>
      <c r="P3" s="522"/>
      <c r="Q3" s="302" t="s">
        <v>49</v>
      </c>
      <c r="R3" s="302" t="s">
        <v>50</v>
      </c>
      <c r="S3" s="302" t="s">
        <v>51</v>
      </c>
      <c r="T3" s="302" t="s">
        <v>52</v>
      </c>
      <c r="U3" s="302" t="s">
        <v>53</v>
      </c>
      <c r="V3" s="302" t="s">
        <v>54</v>
      </c>
      <c r="W3" s="519"/>
      <c r="X3" s="519"/>
      <c r="Y3" s="519"/>
      <c r="Z3" s="519"/>
      <c r="AA3" s="360" t="s">
        <v>46</v>
      </c>
      <c r="AB3" s="360" t="s">
        <v>47</v>
      </c>
      <c r="AC3" s="360" t="s">
        <v>48</v>
      </c>
      <c r="AD3" s="522"/>
      <c r="AE3" s="522"/>
      <c r="AF3" s="302" t="s">
        <v>49</v>
      </c>
      <c r="AG3" s="302" t="s">
        <v>50</v>
      </c>
      <c r="AH3" s="302" t="s">
        <v>51</v>
      </c>
      <c r="AI3" s="302" t="s">
        <v>52</v>
      </c>
      <c r="AJ3" s="302" t="s">
        <v>53</v>
      </c>
      <c r="AK3" s="302" t="s">
        <v>54</v>
      </c>
      <c r="AL3" s="519"/>
      <c r="AM3" s="519"/>
      <c r="AN3" s="519"/>
      <c r="AO3" s="519"/>
      <c r="AP3" s="314"/>
      <c r="AQ3" s="314"/>
    </row>
    <row r="4" spans="1:43" ht="13.5" customHeight="1" x14ac:dyDescent="0.2">
      <c r="A4" s="541" t="s">
        <v>74</v>
      </c>
      <c r="B4" s="541"/>
      <c r="C4" s="541"/>
      <c r="D4" s="541"/>
      <c r="E4" s="541"/>
      <c r="F4" s="541"/>
      <c r="G4" s="339"/>
      <c r="H4" s="340"/>
      <c r="I4" s="371"/>
      <c r="J4" s="222"/>
      <c r="K4" s="222"/>
      <c r="L4" s="222"/>
      <c r="M4" s="222"/>
      <c r="N4" s="222"/>
      <c r="O4" s="222"/>
      <c r="P4" s="222"/>
      <c r="Q4" s="222"/>
      <c r="R4" s="222"/>
      <c r="S4" s="223"/>
      <c r="T4" s="223"/>
      <c r="U4" s="223"/>
      <c r="V4" s="223"/>
      <c r="W4" s="223"/>
      <c r="X4" s="223"/>
      <c r="Y4" s="223"/>
      <c r="Z4" s="223"/>
      <c r="AA4" s="341"/>
      <c r="AB4" s="341"/>
      <c r="AC4" s="341"/>
      <c r="AD4" s="341"/>
      <c r="AE4" s="341"/>
      <c r="AF4" s="341"/>
      <c r="AG4" s="341"/>
      <c r="AH4" s="342"/>
      <c r="AI4" s="342"/>
      <c r="AJ4" s="342"/>
      <c r="AK4" s="342"/>
      <c r="AL4" s="342"/>
      <c r="AM4" s="342"/>
      <c r="AN4" s="342"/>
      <c r="AO4" s="223"/>
    </row>
    <row r="5" spans="1:43" s="312" customFormat="1" ht="90" x14ac:dyDescent="0.2">
      <c r="A5" s="72" t="s">
        <v>79</v>
      </c>
      <c r="B5" s="431" t="s">
        <v>1294</v>
      </c>
      <c r="C5" s="77" t="s">
        <v>939</v>
      </c>
      <c r="D5" s="77" t="s">
        <v>345</v>
      </c>
      <c r="E5" s="77" t="s">
        <v>192</v>
      </c>
      <c r="F5" s="77" t="s">
        <v>345</v>
      </c>
      <c r="G5" s="77" t="s">
        <v>940</v>
      </c>
      <c r="H5" s="213">
        <v>3020000</v>
      </c>
      <c r="I5" s="366" t="s">
        <v>1403</v>
      </c>
      <c r="J5" s="72" t="s">
        <v>948</v>
      </c>
      <c r="K5" s="158" t="s">
        <v>949</v>
      </c>
      <c r="L5" s="2" t="s">
        <v>950</v>
      </c>
      <c r="M5" s="2" t="s">
        <v>951</v>
      </c>
      <c r="N5" s="2" t="s">
        <v>952</v>
      </c>
      <c r="O5" s="77"/>
      <c r="P5" s="77"/>
      <c r="Q5" s="77"/>
      <c r="R5" s="77"/>
      <c r="S5" s="77"/>
      <c r="T5" s="77"/>
      <c r="U5" s="77"/>
      <c r="V5" s="77"/>
      <c r="W5" s="77"/>
      <c r="X5" s="77"/>
      <c r="Y5" s="77"/>
      <c r="Z5" s="77"/>
      <c r="AA5" s="72" t="s">
        <v>950</v>
      </c>
      <c r="AB5" s="72" t="s">
        <v>951</v>
      </c>
      <c r="AC5" s="72" t="s">
        <v>952</v>
      </c>
      <c r="AD5" s="72" t="s">
        <v>961</v>
      </c>
      <c r="AE5" s="72"/>
      <c r="AF5" s="72" t="s">
        <v>190</v>
      </c>
      <c r="AG5" s="72" t="s">
        <v>190</v>
      </c>
      <c r="AH5" s="72" t="s">
        <v>190</v>
      </c>
      <c r="AI5" s="72" t="s">
        <v>191</v>
      </c>
      <c r="AJ5" s="72"/>
      <c r="AK5" s="72" t="s">
        <v>190</v>
      </c>
      <c r="AL5" s="207">
        <v>1118</v>
      </c>
      <c r="AM5" s="72">
        <v>2</v>
      </c>
      <c r="AN5" s="72" t="s">
        <v>345</v>
      </c>
      <c r="AO5" s="72" t="s">
        <v>192</v>
      </c>
      <c r="AP5" s="430" t="s">
        <v>1293</v>
      </c>
    </row>
    <row r="6" spans="1:43" s="312" customFormat="1" ht="51" x14ac:dyDescent="0.2">
      <c r="A6" s="72" t="s">
        <v>88</v>
      </c>
      <c r="B6" s="172" t="s">
        <v>938</v>
      </c>
      <c r="C6" s="77" t="s">
        <v>939</v>
      </c>
      <c r="D6" s="77" t="s">
        <v>345</v>
      </c>
      <c r="E6" s="77" t="s">
        <v>192</v>
      </c>
      <c r="F6" s="77" t="s">
        <v>192</v>
      </c>
      <c r="G6" s="77">
        <v>1945</v>
      </c>
      <c r="H6" s="213">
        <v>2205000</v>
      </c>
      <c r="I6" s="366" t="s">
        <v>1403</v>
      </c>
      <c r="J6" s="72" t="s">
        <v>953</v>
      </c>
      <c r="K6" s="158" t="s">
        <v>954</v>
      </c>
      <c r="L6" s="2" t="s">
        <v>950</v>
      </c>
      <c r="M6" s="2" t="s">
        <v>951</v>
      </c>
      <c r="N6" s="2" t="s">
        <v>955</v>
      </c>
      <c r="O6" s="77"/>
      <c r="P6" s="77"/>
      <c r="Q6" s="77"/>
      <c r="R6" s="77"/>
      <c r="S6" s="77"/>
      <c r="T6" s="77"/>
      <c r="U6" s="77"/>
      <c r="V6" s="77"/>
      <c r="W6" s="77"/>
      <c r="X6" s="77"/>
      <c r="Y6" s="77"/>
      <c r="Z6" s="77"/>
      <c r="AA6" s="72" t="s">
        <v>950</v>
      </c>
      <c r="AB6" s="72" t="s">
        <v>951</v>
      </c>
      <c r="AC6" s="72" t="s">
        <v>955</v>
      </c>
      <c r="AD6" s="72" t="s">
        <v>962</v>
      </c>
      <c r="AE6" s="72"/>
      <c r="AF6" s="72" t="s">
        <v>964</v>
      </c>
      <c r="AG6" s="72" t="s">
        <v>190</v>
      </c>
      <c r="AH6" s="72" t="s">
        <v>190</v>
      </c>
      <c r="AI6" s="72" t="s">
        <v>191</v>
      </c>
      <c r="AJ6" s="72"/>
      <c r="AK6" s="72" t="s">
        <v>190</v>
      </c>
      <c r="AL6" s="72">
        <v>901.13</v>
      </c>
      <c r="AM6" s="72">
        <v>2</v>
      </c>
      <c r="AN6" s="72" t="s">
        <v>345</v>
      </c>
      <c r="AO6" s="72" t="s">
        <v>192</v>
      </c>
      <c r="AP6" s="429"/>
    </row>
    <row r="7" spans="1:43" s="312" customFormat="1" x14ac:dyDescent="0.2">
      <c r="A7" s="72" t="s">
        <v>89</v>
      </c>
      <c r="B7" s="172" t="s">
        <v>179</v>
      </c>
      <c r="C7" s="77" t="s">
        <v>179</v>
      </c>
      <c r="D7" s="77" t="s">
        <v>345</v>
      </c>
      <c r="E7" s="77" t="s">
        <v>192</v>
      </c>
      <c r="F7" s="77" t="s">
        <v>192</v>
      </c>
      <c r="G7" s="77">
        <v>1999</v>
      </c>
      <c r="H7" s="213">
        <v>3285</v>
      </c>
      <c r="I7" s="366" t="s">
        <v>931</v>
      </c>
      <c r="J7" s="72"/>
      <c r="K7" s="158"/>
      <c r="L7" s="2"/>
      <c r="M7" s="2"/>
      <c r="N7" s="2"/>
      <c r="O7" s="77"/>
      <c r="P7" s="77"/>
      <c r="Q7" s="77"/>
      <c r="R7" s="77"/>
      <c r="S7" s="77"/>
      <c r="T7" s="77"/>
      <c r="U7" s="77"/>
      <c r="V7" s="77"/>
      <c r="W7" s="77"/>
      <c r="X7" s="77"/>
      <c r="Y7" s="77"/>
      <c r="Z7" s="77"/>
      <c r="AA7" s="72"/>
      <c r="AB7" s="72"/>
      <c r="AC7" s="72"/>
      <c r="AD7" s="72"/>
      <c r="AE7" s="72"/>
      <c r="AF7" s="72"/>
      <c r="AG7" s="72"/>
      <c r="AH7" s="72"/>
      <c r="AI7" s="72"/>
      <c r="AJ7" s="72"/>
      <c r="AK7" s="72"/>
      <c r="AL7" s="72"/>
      <c r="AM7" s="72"/>
      <c r="AN7" s="72"/>
      <c r="AO7" s="72"/>
    </row>
    <row r="8" spans="1:43" s="312" customFormat="1" x14ac:dyDescent="0.2">
      <c r="A8" s="72" t="s">
        <v>90</v>
      </c>
      <c r="B8" s="172" t="s">
        <v>941</v>
      </c>
      <c r="C8" s="77"/>
      <c r="D8" s="77"/>
      <c r="E8" s="77"/>
      <c r="F8" s="77"/>
      <c r="G8" s="77">
        <v>2000</v>
      </c>
      <c r="H8" s="213">
        <v>3059.7</v>
      </c>
      <c r="I8" s="366" t="s">
        <v>931</v>
      </c>
      <c r="J8" s="72"/>
      <c r="K8" s="158"/>
      <c r="L8" s="2"/>
      <c r="M8" s="2"/>
      <c r="N8" s="2"/>
      <c r="O8" s="77"/>
      <c r="P8" s="77"/>
      <c r="Q8" s="77"/>
      <c r="R8" s="77"/>
      <c r="S8" s="77"/>
      <c r="T8" s="77"/>
      <c r="U8" s="77"/>
      <c r="V8" s="77"/>
      <c r="W8" s="77"/>
      <c r="X8" s="77"/>
      <c r="Y8" s="77"/>
      <c r="Z8" s="77"/>
      <c r="AA8" s="72"/>
      <c r="AB8" s="72"/>
      <c r="AC8" s="72"/>
      <c r="AD8" s="72"/>
      <c r="AE8" s="72"/>
      <c r="AF8" s="72"/>
      <c r="AG8" s="72"/>
      <c r="AH8" s="72"/>
      <c r="AI8" s="72"/>
      <c r="AJ8" s="72"/>
      <c r="AK8" s="72"/>
      <c r="AL8" s="72"/>
      <c r="AM8" s="72"/>
      <c r="AN8" s="72"/>
      <c r="AO8" s="72"/>
    </row>
    <row r="9" spans="1:43" s="312" customFormat="1" ht="25.5" x14ac:dyDescent="0.2">
      <c r="A9" s="72" t="s">
        <v>91</v>
      </c>
      <c r="B9" s="172" t="s">
        <v>942</v>
      </c>
      <c r="C9" s="77" t="s">
        <v>943</v>
      </c>
      <c r="D9" s="77"/>
      <c r="E9" s="77"/>
      <c r="F9" s="77"/>
      <c r="G9" s="77">
        <v>2006</v>
      </c>
      <c r="H9" s="213">
        <v>30472.14</v>
      </c>
      <c r="I9" s="366" t="s">
        <v>931</v>
      </c>
      <c r="J9" s="72"/>
      <c r="K9" s="158"/>
      <c r="L9" s="2"/>
      <c r="M9" s="2"/>
      <c r="N9" s="2"/>
      <c r="O9" s="77"/>
      <c r="P9" s="77"/>
      <c r="Q9" s="77"/>
      <c r="R9" s="77"/>
      <c r="S9" s="77"/>
      <c r="T9" s="77"/>
      <c r="U9" s="77"/>
      <c r="V9" s="77"/>
      <c r="W9" s="77"/>
      <c r="X9" s="77"/>
      <c r="Y9" s="77"/>
      <c r="Z9" s="77"/>
      <c r="AA9" s="72"/>
      <c r="AB9" s="72"/>
      <c r="AC9" s="72"/>
      <c r="AD9" s="72"/>
      <c r="AE9" s="72"/>
      <c r="AF9" s="72"/>
      <c r="AG9" s="72"/>
      <c r="AH9" s="72"/>
      <c r="AI9" s="72"/>
      <c r="AJ9" s="72"/>
      <c r="AK9" s="72"/>
      <c r="AL9" s="72"/>
      <c r="AM9" s="72"/>
      <c r="AN9" s="72"/>
      <c r="AO9" s="72"/>
    </row>
    <row r="10" spans="1:43" s="312" customFormat="1" x14ac:dyDescent="0.2">
      <c r="A10" s="72" t="s">
        <v>92</v>
      </c>
      <c r="B10" s="172" t="s">
        <v>944</v>
      </c>
      <c r="C10" s="77" t="s">
        <v>945</v>
      </c>
      <c r="D10" s="77"/>
      <c r="E10" s="77"/>
      <c r="F10" s="77"/>
      <c r="G10" s="77">
        <v>2007</v>
      </c>
      <c r="H10" s="213">
        <v>10972</v>
      </c>
      <c r="I10" s="366" t="s">
        <v>931</v>
      </c>
      <c r="J10" s="72"/>
      <c r="K10" s="158"/>
      <c r="L10" s="2"/>
      <c r="M10" s="2"/>
      <c r="N10" s="2"/>
      <c r="O10" s="77"/>
      <c r="P10" s="77"/>
      <c r="Q10" s="77"/>
      <c r="R10" s="77"/>
      <c r="S10" s="77"/>
      <c r="T10" s="77"/>
      <c r="U10" s="77"/>
      <c r="V10" s="77"/>
      <c r="W10" s="77"/>
      <c r="X10" s="77"/>
      <c r="Y10" s="77"/>
      <c r="Z10" s="77"/>
      <c r="AA10" s="72"/>
      <c r="AB10" s="72"/>
      <c r="AC10" s="72"/>
      <c r="AD10" s="72"/>
      <c r="AE10" s="72"/>
      <c r="AF10" s="72"/>
      <c r="AG10" s="72"/>
      <c r="AH10" s="72"/>
      <c r="AI10" s="72"/>
      <c r="AJ10" s="72"/>
      <c r="AK10" s="72"/>
      <c r="AL10" s="72"/>
      <c r="AM10" s="72"/>
      <c r="AN10" s="72"/>
      <c r="AO10" s="72"/>
    </row>
    <row r="11" spans="1:43" s="312" customFormat="1" x14ac:dyDescent="0.2">
      <c r="A11" s="72" t="s">
        <v>93</v>
      </c>
      <c r="B11" s="172" t="s">
        <v>946</v>
      </c>
      <c r="C11" s="77" t="s">
        <v>945</v>
      </c>
      <c r="D11" s="77"/>
      <c r="E11" s="77"/>
      <c r="F11" s="77"/>
      <c r="G11" s="77">
        <v>2007</v>
      </c>
      <c r="H11" s="213">
        <v>41000</v>
      </c>
      <c r="I11" s="366" t="s">
        <v>931</v>
      </c>
      <c r="J11" s="72"/>
      <c r="K11" s="158"/>
      <c r="L11" s="2"/>
      <c r="M11" s="2"/>
      <c r="N11" s="2"/>
      <c r="O11" s="77"/>
      <c r="P11" s="77"/>
      <c r="Q11" s="77"/>
      <c r="R11" s="77"/>
      <c r="S11" s="77"/>
      <c r="T11" s="77"/>
      <c r="U11" s="77"/>
      <c r="V11" s="77"/>
      <c r="W11" s="77"/>
      <c r="X11" s="77"/>
      <c r="Y11" s="77"/>
      <c r="Z11" s="77"/>
      <c r="AA11" s="72"/>
      <c r="AB11" s="72"/>
      <c r="AC11" s="72"/>
      <c r="AD11" s="72"/>
      <c r="AE11" s="72"/>
      <c r="AF11" s="72"/>
      <c r="AG11" s="72"/>
      <c r="AH11" s="72"/>
      <c r="AI11" s="72"/>
      <c r="AJ11" s="72"/>
      <c r="AK11" s="72"/>
      <c r="AL11" s="72"/>
      <c r="AM11" s="72"/>
      <c r="AN11" s="72"/>
      <c r="AO11" s="72"/>
    </row>
    <row r="12" spans="1:43" s="312" customFormat="1" ht="63.75" x14ac:dyDescent="0.2">
      <c r="A12" s="72" t="s">
        <v>94</v>
      </c>
      <c r="B12" s="172" t="s">
        <v>947</v>
      </c>
      <c r="C12" s="77" t="s">
        <v>939</v>
      </c>
      <c r="D12" s="77" t="s">
        <v>345</v>
      </c>
      <c r="E12" s="77" t="s">
        <v>192</v>
      </c>
      <c r="F12" s="77" t="s">
        <v>192</v>
      </c>
      <c r="G12" s="77">
        <v>1993</v>
      </c>
      <c r="H12" s="213">
        <v>3000000</v>
      </c>
      <c r="I12" s="366" t="s">
        <v>1404</v>
      </c>
      <c r="J12" s="72" t="s">
        <v>956</v>
      </c>
      <c r="K12" s="158" t="s">
        <v>957</v>
      </c>
      <c r="L12" s="2" t="s">
        <v>958</v>
      </c>
      <c r="M12" s="2" t="s">
        <v>959</v>
      </c>
      <c r="N12" s="2" t="s">
        <v>960</v>
      </c>
      <c r="O12" s="77"/>
      <c r="P12" s="77"/>
      <c r="Q12" s="77"/>
      <c r="R12" s="77"/>
      <c r="S12" s="77"/>
      <c r="T12" s="77"/>
      <c r="U12" s="77"/>
      <c r="V12" s="77"/>
      <c r="W12" s="77"/>
      <c r="X12" s="77"/>
      <c r="Y12" s="77"/>
      <c r="Z12" s="77"/>
      <c r="AA12" s="72" t="s">
        <v>958</v>
      </c>
      <c r="AB12" s="72" t="s">
        <v>959</v>
      </c>
      <c r="AC12" s="72" t="s">
        <v>960</v>
      </c>
      <c r="AD12" s="72" t="s">
        <v>963</v>
      </c>
      <c r="AE12" s="72"/>
      <c r="AF12" s="72" t="s">
        <v>191</v>
      </c>
      <c r="AG12" s="72" t="s">
        <v>190</v>
      </c>
      <c r="AH12" s="72" t="s">
        <v>190</v>
      </c>
      <c r="AI12" s="72" t="s">
        <v>191</v>
      </c>
      <c r="AJ12" s="72"/>
      <c r="AK12" s="72" t="s">
        <v>190</v>
      </c>
      <c r="AL12" s="72">
        <v>1342.72</v>
      </c>
      <c r="AM12" s="72">
        <v>2</v>
      </c>
      <c r="AN12" s="72" t="s">
        <v>345</v>
      </c>
      <c r="AO12" s="72" t="s">
        <v>192</v>
      </c>
    </row>
    <row r="13" spans="1:43" s="334" customFormat="1" ht="12.75" customHeight="1" x14ac:dyDescent="0.2">
      <c r="A13" s="525" t="s">
        <v>0</v>
      </c>
      <c r="B13" s="525"/>
      <c r="C13" s="525"/>
      <c r="D13" s="525"/>
      <c r="E13" s="525"/>
      <c r="F13" s="525"/>
      <c r="G13" s="525"/>
      <c r="H13" s="318">
        <f>SUM(H5:H12)</f>
        <v>8313788.8399999999</v>
      </c>
      <c r="I13" s="370"/>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row>
    <row r="14" spans="1:43" s="314" customFormat="1" ht="12.75" customHeight="1" x14ac:dyDescent="0.2">
      <c r="A14" s="529" t="s">
        <v>76</v>
      </c>
      <c r="B14" s="529"/>
      <c r="C14" s="529"/>
      <c r="D14" s="529"/>
      <c r="E14" s="529"/>
      <c r="F14" s="529"/>
      <c r="G14" s="529"/>
      <c r="H14" s="529"/>
      <c r="I14" s="359"/>
      <c r="J14" s="315"/>
      <c r="K14" s="315"/>
      <c r="L14" s="315"/>
      <c r="M14" s="315"/>
      <c r="N14" s="315"/>
      <c r="O14" s="315"/>
      <c r="P14" s="315"/>
      <c r="Q14" s="315"/>
      <c r="R14" s="315"/>
      <c r="S14" s="316"/>
      <c r="T14" s="316"/>
      <c r="U14" s="316"/>
      <c r="V14" s="316"/>
      <c r="W14" s="316"/>
      <c r="X14" s="316"/>
      <c r="Y14" s="316"/>
      <c r="Z14" s="316"/>
      <c r="AA14" s="317"/>
      <c r="AB14" s="317"/>
      <c r="AC14" s="317"/>
      <c r="AD14" s="317"/>
      <c r="AE14" s="317"/>
      <c r="AF14" s="317"/>
      <c r="AG14" s="317"/>
      <c r="AH14" s="317"/>
      <c r="AI14" s="317"/>
      <c r="AJ14" s="317"/>
      <c r="AK14" s="317"/>
      <c r="AL14" s="317"/>
      <c r="AM14" s="317"/>
      <c r="AN14" s="317"/>
      <c r="AO14" s="320"/>
    </row>
    <row r="15" spans="1:43" s="312" customFormat="1" ht="25.5" x14ac:dyDescent="0.2">
      <c r="A15" s="72" t="s">
        <v>79</v>
      </c>
      <c r="B15" s="172" t="s">
        <v>175</v>
      </c>
      <c r="C15" s="77" t="s">
        <v>176</v>
      </c>
      <c r="D15" s="77" t="s">
        <v>177</v>
      </c>
      <c r="E15" s="77" t="s">
        <v>174</v>
      </c>
      <c r="F15" s="77" t="s">
        <v>174</v>
      </c>
      <c r="G15" s="77"/>
      <c r="H15" s="518">
        <v>3500000</v>
      </c>
      <c r="I15" s="366" t="s">
        <v>1404</v>
      </c>
      <c r="J15" s="72" t="s">
        <v>187</v>
      </c>
      <c r="K15" s="158" t="s">
        <v>188</v>
      </c>
      <c r="L15" s="2"/>
      <c r="M15" s="2"/>
      <c r="N15" s="2"/>
      <c r="O15" s="77"/>
      <c r="P15" s="77"/>
      <c r="Q15" s="77"/>
      <c r="R15" s="77"/>
      <c r="S15" s="77"/>
      <c r="T15" s="77"/>
      <c r="U15" s="77"/>
      <c r="V15" s="77"/>
      <c r="W15" s="77"/>
      <c r="X15" s="77"/>
      <c r="Y15" s="77"/>
      <c r="Z15" s="77"/>
      <c r="AA15" s="72"/>
      <c r="AB15" s="72"/>
      <c r="AC15" s="72"/>
      <c r="AD15" s="72" t="s">
        <v>269</v>
      </c>
      <c r="AE15" s="72"/>
      <c r="AF15" s="72" t="s">
        <v>191</v>
      </c>
      <c r="AG15" s="72" t="s">
        <v>191</v>
      </c>
      <c r="AH15" s="72" t="s">
        <v>191</v>
      </c>
      <c r="AI15" s="72" t="s">
        <v>191</v>
      </c>
      <c r="AJ15" s="72" t="s">
        <v>196</v>
      </c>
      <c r="AK15" s="72" t="s">
        <v>191</v>
      </c>
      <c r="AL15" s="72">
        <v>970.33</v>
      </c>
      <c r="AM15" s="72">
        <v>3</v>
      </c>
      <c r="AN15" s="72" t="s">
        <v>177</v>
      </c>
      <c r="AO15" s="72" t="s">
        <v>177</v>
      </c>
    </row>
    <row r="16" spans="1:43" s="312" customFormat="1" ht="25.5" x14ac:dyDescent="0.2">
      <c r="A16" s="72" t="s">
        <v>88</v>
      </c>
      <c r="B16" s="172" t="s">
        <v>178</v>
      </c>
      <c r="C16" s="77" t="s">
        <v>179</v>
      </c>
      <c r="D16" s="77" t="s">
        <v>177</v>
      </c>
      <c r="E16" s="77" t="s">
        <v>174</v>
      </c>
      <c r="F16" s="77" t="s">
        <v>174</v>
      </c>
      <c r="G16" s="77">
        <v>1998</v>
      </c>
      <c r="H16" s="213">
        <v>5076</v>
      </c>
      <c r="I16" s="366" t="s">
        <v>931</v>
      </c>
      <c r="J16" s="72"/>
      <c r="K16" s="158" t="s">
        <v>188</v>
      </c>
      <c r="L16" s="2"/>
      <c r="M16" s="2"/>
      <c r="N16" s="2"/>
      <c r="O16" s="77"/>
      <c r="P16" s="77"/>
      <c r="Q16" s="77"/>
      <c r="R16" s="77"/>
      <c r="S16" s="77"/>
      <c r="T16" s="77"/>
      <c r="U16" s="77"/>
      <c r="V16" s="77"/>
      <c r="W16" s="77"/>
      <c r="X16" s="77"/>
      <c r="Y16" s="77"/>
      <c r="Z16" s="77"/>
      <c r="AA16" s="72"/>
      <c r="AB16" s="72"/>
      <c r="AC16" s="72"/>
      <c r="AD16" s="72"/>
      <c r="AE16" s="72"/>
      <c r="AF16" s="72"/>
      <c r="AG16" s="72"/>
      <c r="AH16" s="72"/>
      <c r="AI16" s="72"/>
      <c r="AJ16" s="72"/>
      <c r="AK16" s="72"/>
      <c r="AL16" s="72"/>
      <c r="AM16" s="72"/>
      <c r="AN16" s="72"/>
      <c r="AO16" s="72"/>
    </row>
    <row r="17" spans="1:42" s="312" customFormat="1" ht="25.5" x14ac:dyDescent="0.2">
      <c r="A17" s="72" t="s">
        <v>89</v>
      </c>
      <c r="B17" s="172" t="s">
        <v>180</v>
      </c>
      <c r="C17" s="77"/>
      <c r="D17" s="77"/>
      <c r="E17" s="77"/>
      <c r="F17" s="77"/>
      <c r="G17" s="77"/>
      <c r="H17" s="213">
        <v>52737</v>
      </c>
      <c r="I17" s="366" t="s">
        <v>931</v>
      </c>
      <c r="J17" s="72"/>
      <c r="K17" s="158" t="s">
        <v>188</v>
      </c>
      <c r="L17" s="2"/>
      <c r="M17" s="2"/>
      <c r="N17" s="2"/>
      <c r="O17" s="77"/>
      <c r="P17" s="77"/>
      <c r="Q17" s="77"/>
      <c r="R17" s="77"/>
      <c r="S17" s="77"/>
      <c r="T17" s="77"/>
      <c r="U17" s="77"/>
      <c r="V17" s="77"/>
      <c r="W17" s="77"/>
      <c r="X17" s="77"/>
      <c r="Y17" s="77"/>
      <c r="Z17" s="77"/>
      <c r="AA17" s="72"/>
      <c r="AB17" s="72"/>
      <c r="AC17" s="72"/>
      <c r="AD17" s="72"/>
      <c r="AE17" s="72"/>
      <c r="AF17" s="72"/>
      <c r="AG17" s="72"/>
      <c r="AH17" s="72"/>
      <c r="AI17" s="72"/>
      <c r="AJ17" s="72"/>
      <c r="AK17" s="72"/>
      <c r="AL17" s="72"/>
      <c r="AM17" s="72"/>
      <c r="AN17" s="72"/>
      <c r="AO17" s="72"/>
    </row>
    <row r="18" spans="1:42" s="312" customFormat="1" ht="25.5" x14ac:dyDescent="0.2">
      <c r="A18" s="72" t="s">
        <v>90</v>
      </c>
      <c r="B18" s="172" t="s">
        <v>181</v>
      </c>
      <c r="C18" s="77"/>
      <c r="D18" s="77"/>
      <c r="E18" s="77"/>
      <c r="F18" s="77"/>
      <c r="G18" s="77"/>
      <c r="H18" s="213">
        <v>35878</v>
      </c>
      <c r="I18" s="366" t="s">
        <v>931</v>
      </c>
      <c r="J18" s="72"/>
      <c r="K18" s="158" t="s">
        <v>188</v>
      </c>
      <c r="L18" s="2"/>
      <c r="M18" s="2"/>
      <c r="N18" s="2"/>
      <c r="O18" s="77"/>
      <c r="P18" s="77"/>
      <c r="Q18" s="77"/>
      <c r="R18" s="77"/>
      <c r="S18" s="77"/>
      <c r="T18" s="77"/>
      <c r="U18" s="77"/>
      <c r="V18" s="77"/>
      <c r="W18" s="77"/>
      <c r="X18" s="77"/>
      <c r="Y18" s="77"/>
      <c r="Z18" s="77"/>
      <c r="AA18" s="72"/>
      <c r="AB18" s="72"/>
      <c r="AC18" s="72"/>
      <c r="AD18" s="72"/>
      <c r="AE18" s="72"/>
      <c r="AF18" s="72"/>
      <c r="AG18" s="72"/>
      <c r="AH18" s="72"/>
      <c r="AI18" s="72"/>
      <c r="AJ18" s="72"/>
      <c r="AK18" s="72"/>
      <c r="AL18" s="72"/>
      <c r="AM18" s="72"/>
      <c r="AN18" s="72"/>
      <c r="AO18" s="72"/>
    </row>
    <row r="19" spans="1:42" s="312" customFormat="1" ht="25.5" x14ac:dyDescent="0.2">
      <c r="A19" s="72" t="s">
        <v>91</v>
      </c>
      <c r="B19" s="172" t="s">
        <v>182</v>
      </c>
      <c r="C19" s="77"/>
      <c r="D19" s="77"/>
      <c r="E19" s="77"/>
      <c r="F19" s="77"/>
      <c r="G19" s="77">
        <v>2000</v>
      </c>
      <c r="H19" s="213">
        <v>10200</v>
      </c>
      <c r="I19" s="366" t="s">
        <v>931</v>
      </c>
      <c r="J19" s="72"/>
      <c r="K19" s="158" t="s">
        <v>188</v>
      </c>
      <c r="L19" s="2"/>
      <c r="M19" s="2"/>
      <c r="N19" s="2"/>
      <c r="O19" s="77"/>
      <c r="P19" s="77"/>
      <c r="Q19" s="77"/>
      <c r="R19" s="77"/>
      <c r="S19" s="77"/>
      <c r="T19" s="77"/>
      <c r="U19" s="77"/>
      <c r="V19" s="77"/>
      <c r="W19" s="77"/>
      <c r="X19" s="77"/>
      <c r="Y19" s="77"/>
      <c r="Z19" s="77"/>
      <c r="AA19" s="72"/>
      <c r="AB19" s="72"/>
      <c r="AC19" s="72"/>
      <c r="AD19" s="72"/>
      <c r="AE19" s="72"/>
      <c r="AF19" s="72"/>
      <c r="AG19" s="72"/>
      <c r="AH19" s="72"/>
      <c r="AI19" s="72"/>
      <c r="AJ19" s="72"/>
      <c r="AK19" s="72"/>
      <c r="AL19" s="72"/>
      <c r="AM19" s="72"/>
      <c r="AN19" s="72"/>
      <c r="AO19" s="72"/>
    </row>
    <row r="20" spans="1:42" s="312" customFormat="1" ht="25.5" x14ac:dyDescent="0.2">
      <c r="A20" s="72" t="s">
        <v>92</v>
      </c>
      <c r="B20" s="172" t="s">
        <v>183</v>
      </c>
      <c r="C20" s="77"/>
      <c r="D20" s="77"/>
      <c r="E20" s="77"/>
      <c r="F20" s="77"/>
      <c r="G20" s="77"/>
      <c r="H20" s="213">
        <v>9389</v>
      </c>
      <c r="I20" s="366" t="s">
        <v>931</v>
      </c>
      <c r="J20" s="72"/>
      <c r="K20" s="158" t="s">
        <v>188</v>
      </c>
      <c r="L20" s="2"/>
      <c r="M20" s="2"/>
      <c r="N20" s="2"/>
      <c r="O20" s="77"/>
      <c r="P20" s="77"/>
      <c r="Q20" s="77"/>
      <c r="R20" s="77"/>
      <c r="S20" s="77"/>
      <c r="T20" s="77"/>
      <c r="U20" s="77"/>
      <c r="V20" s="77"/>
      <c r="W20" s="77"/>
      <c r="X20" s="77"/>
      <c r="Y20" s="77"/>
      <c r="Z20" s="77"/>
      <c r="AA20" s="72"/>
      <c r="AB20" s="72"/>
      <c r="AC20" s="72"/>
      <c r="AD20" s="72"/>
      <c r="AE20" s="72"/>
      <c r="AF20" s="72"/>
      <c r="AG20" s="72"/>
      <c r="AH20" s="72"/>
      <c r="AI20" s="72"/>
      <c r="AJ20" s="72"/>
      <c r="AK20" s="72"/>
      <c r="AL20" s="72"/>
      <c r="AM20" s="72"/>
      <c r="AN20" s="72"/>
      <c r="AO20" s="72"/>
    </row>
    <row r="21" spans="1:42" s="312" customFormat="1" ht="25.5" x14ac:dyDescent="0.2">
      <c r="A21" s="72" t="s">
        <v>93</v>
      </c>
      <c r="B21" s="172" t="s">
        <v>184</v>
      </c>
      <c r="C21" s="77"/>
      <c r="D21" s="77"/>
      <c r="E21" s="77"/>
      <c r="F21" s="77"/>
      <c r="G21" s="77"/>
      <c r="H21" s="213">
        <v>28547</v>
      </c>
      <c r="I21" s="366" t="s">
        <v>931</v>
      </c>
      <c r="J21" s="72"/>
      <c r="K21" s="158" t="s">
        <v>188</v>
      </c>
      <c r="L21" s="2"/>
      <c r="M21" s="2"/>
      <c r="N21" s="2"/>
      <c r="O21" s="77"/>
      <c r="P21" s="77"/>
      <c r="Q21" s="77"/>
      <c r="R21" s="77"/>
      <c r="S21" s="77"/>
      <c r="T21" s="77"/>
      <c r="U21" s="77"/>
      <c r="V21" s="77"/>
      <c r="W21" s="77"/>
      <c r="X21" s="77"/>
      <c r="Y21" s="77"/>
      <c r="Z21" s="77"/>
      <c r="AA21" s="72"/>
      <c r="AB21" s="72"/>
      <c r="AC21" s="72"/>
      <c r="AD21" s="72"/>
      <c r="AE21" s="72"/>
      <c r="AF21" s="72"/>
      <c r="AG21" s="72"/>
      <c r="AH21" s="72"/>
      <c r="AI21" s="72"/>
      <c r="AJ21" s="72"/>
      <c r="AK21" s="72"/>
      <c r="AL21" s="72"/>
      <c r="AM21" s="72"/>
      <c r="AN21" s="72"/>
      <c r="AO21" s="72"/>
    </row>
    <row r="22" spans="1:42" s="312" customFormat="1" ht="25.5" x14ac:dyDescent="0.2">
      <c r="A22" s="72" t="s">
        <v>94</v>
      </c>
      <c r="B22" s="172" t="s">
        <v>185</v>
      </c>
      <c r="C22" s="77"/>
      <c r="D22" s="77"/>
      <c r="E22" s="77"/>
      <c r="F22" s="77"/>
      <c r="G22" s="77">
        <v>2002</v>
      </c>
      <c r="H22" s="213">
        <v>18218.21</v>
      </c>
      <c r="I22" s="366" t="s">
        <v>931</v>
      </c>
      <c r="J22" s="72"/>
      <c r="K22" s="158" t="s">
        <v>189</v>
      </c>
      <c r="L22" s="2"/>
      <c r="M22" s="2"/>
      <c r="N22" s="2"/>
      <c r="O22" s="77"/>
      <c r="P22" s="77"/>
      <c r="Q22" s="77"/>
      <c r="R22" s="77"/>
      <c r="S22" s="77"/>
      <c r="T22" s="77"/>
      <c r="U22" s="77"/>
      <c r="V22" s="77"/>
      <c r="W22" s="77"/>
      <c r="X22" s="77"/>
      <c r="Y22" s="77"/>
      <c r="Z22" s="77"/>
      <c r="AA22" s="72"/>
      <c r="AB22" s="72"/>
      <c r="AC22" s="72"/>
      <c r="AD22" s="72"/>
      <c r="AE22" s="72"/>
      <c r="AF22" s="72"/>
      <c r="AG22" s="72"/>
      <c r="AH22" s="72"/>
      <c r="AI22" s="72"/>
      <c r="AJ22" s="72"/>
      <c r="AK22" s="72"/>
      <c r="AL22" s="72"/>
      <c r="AM22" s="72"/>
      <c r="AN22" s="72"/>
      <c r="AO22" s="72"/>
    </row>
    <row r="23" spans="1:42" s="334" customFormat="1" ht="12.75" customHeight="1" x14ac:dyDescent="0.2">
      <c r="A23" s="525" t="s">
        <v>0</v>
      </c>
      <c r="B23" s="525"/>
      <c r="C23" s="525"/>
      <c r="D23" s="525"/>
      <c r="E23" s="525"/>
      <c r="F23" s="525"/>
      <c r="G23" s="525"/>
      <c r="H23" s="321">
        <f>SUM(H15:H22)</f>
        <v>3660045.21</v>
      </c>
      <c r="I23" s="369"/>
      <c r="J23" s="523"/>
      <c r="K23" s="523"/>
      <c r="L23" s="523"/>
      <c r="M23" s="523"/>
      <c r="N23" s="523"/>
      <c r="O23" s="523"/>
      <c r="P23" s="523"/>
      <c r="Q23" s="523"/>
      <c r="R23" s="523"/>
      <c r="S23" s="523"/>
      <c r="T23" s="523"/>
      <c r="U23" s="523"/>
      <c r="V23" s="523"/>
      <c r="W23" s="523"/>
      <c r="X23" s="523"/>
      <c r="Y23" s="523"/>
      <c r="Z23" s="523"/>
      <c r="AA23" s="319"/>
      <c r="AB23" s="319"/>
      <c r="AC23" s="319"/>
      <c r="AD23" s="319"/>
      <c r="AE23" s="319"/>
      <c r="AF23" s="319"/>
      <c r="AG23" s="319"/>
      <c r="AH23" s="319"/>
      <c r="AI23" s="319"/>
      <c r="AJ23" s="319"/>
      <c r="AK23" s="319"/>
      <c r="AL23" s="319"/>
      <c r="AM23" s="319"/>
      <c r="AN23" s="319"/>
      <c r="AO23" s="319"/>
    </row>
    <row r="24" spans="1:42" s="314" customFormat="1" ht="12.75" customHeight="1" x14ac:dyDescent="0.2">
      <c r="A24" s="542" t="s">
        <v>102</v>
      </c>
      <c r="B24" s="542"/>
      <c r="C24" s="542"/>
      <c r="D24" s="542"/>
      <c r="E24" s="542"/>
      <c r="F24" s="542"/>
      <c r="G24" s="542"/>
      <c r="H24" s="542"/>
      <c r="I24" s="367"/>
      <c r="J24" s="315"/>
      <c r="K24" s="315"/>
      <c r="L24" s="315"/>
      <c r="M24" s="315"/>
      <c r="N24" s="315"/>
      <c r="O24" s="315"/>
      <c r="P24" s="315"/>
      <c r="Q24" s="315"/>
      <c r="R24" s="315"/>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row>
    <row r="25" spans="1:42" s="312" customFormat="1" ht="102" x14ac:dyDescent="0.2">
      <c r="A25" s="72" t="s">
        <v>79</v>
      </c>
      <c r="B25" s="172" t="s">
        <v>1080</v>
      </c>
      <c r="C25" s="77" t="s">
        <v>1081</v>
      </c>
      <c r="D25" s="77" t="s">
        <v>345</v>
      </c>
      <c r="E25" s="77" t="s">
        <v>717</v>
      </c>
      <c r="F25" s="77" t="s">
        <v>717</v>
      </c>
      <c r="G25" s="77">
        <v>1968</v>
      </c>
      <c r="H25" s="518">
        <v>700000</v>
      </c>
      <c r="I25" s="632" t="s">
        <v>1404</v>
      </c>
      <c r="J25" s="72" t="s">
        <v>516</v>
      </c>
      <c r="K25" s="158" t="s">
        <v>1085</v>
      </c>
      <c r="L25" s="2" t="s">
        <v>1086</v>
      </c>
      <c r="M25" s="2" t="s">
        <v>194</v>
      </c>
      <c r="N25" s="2" t="s">
        <v>1087</v>
      </c>
      <c r="O25" s="77"/>
      <c r="P25" s="77"/>
      <c r="Q25" s="77"/>
      <c r="R25" s="77"/>
      <c r="S25" s="77"/>
      <c r="T25" s="77"/>
      <c r="U25" s="77"/>
      <c r="V25" s="77"/>
      <c r="W25" s="77"/>
      <c r="X25" s="77"/>
      <c r="Y25" s="77"/>
      <c r="Z25" s="77"/>
      <c r="AA25" s="72" t="s">
        <v>1086</v>
      </c>
      <c r="AB25" s="72" t="s">
        <v>194</v>
      </c>
      <c r="AC25" s="72" t="s">
        <v>1087</v>
      </c>
      <c r="AD25" s="72" t="s">
        <v>1088</v>
      </c>
      <c r="AE25" s="72" t="s">
        <v>1089</v>
      </c>
      <c r="AF25" s="72" t="s">
        <v>1090</v>
      </c>
      <c r="AG25" s="72" t="s">
        <v>191</v>
      </c>
      <c r="AH25" s="72" t="s">
        <v>1090</v>
      </c>
      <c r="AI25" s="72" t="s">
        <v>1090</v>
      </c>
      <c r="AJ25" s="72" t="s">
        <v>1091</v>
      </c>
      <c r="AK25" s="72" t="s">
        <v>1090</v>
      </c>
      <c r="AL25" s="72">
        <v>266.27</v>
      </c>
      <c r="AM25" s="72" t="s">
        <v>1092</v>
      </c>
      <c r="AN25" s="72" t="s">
        <v>345</v>
      </c>
      <c r="AO25" s="72" t="s">
        <v>717</v>
      </c>
    </row>
    <row r="26" spans="1:42" s="312" customFormat="1" ht="25.5" x14ac:dyDescent="0.2">
      <c r="A26" s="72" t="s">
        <v>88</v>
      </c>
      <c r="B26" s="172" t="s">
        <v>1082</v>
      </c>
      <c r="C26" s="77" t="s">
        <v>1083</v>
      </c>
      <c r="D26" s="77" t="s">
        <v>345</v>
      </c>
      <c r="E26" s="77" t="s">
        <v>717</v>
      </c>
      <c r="F26" s="77" t="s">
        <v>717</v>
      </c>
      <c r="G26" s="77">
        <v>1968</v>
      </c>
      <c r="H26" s="213">
        <v>70000</v>
      </c>
      <c r="I26" s="366" t="s">
        <v>1404</v>
      </c>
      <c r="J26" s="72"/>
      <c r="K26" s="158" t="s">
        <v>1085</v>
      </c>
      <c r="L26" s="2"/>
      <c r="M26" s="2"/>
      <c r="N26" s="2"/>
      <c r="O26" s="77"/>
      <c r="P26" s="77"/>
      <c r="Q26" s="77"/>
      <c r="R26" s="77"/>
      <c r="S26" s="77"/>
      <c r="T26" s="77"/>
      <c r="U26" s="77"/>
      <c r="V26" s="77"/>
      <c r="W26" s="77"/>
      <c r="X26" s="77"/>
      <c r="Y26" s="77"/>
      <c r="Z26" s="77"/>
      <c r="AA26" s="72"/>
      <c r="AB26" s="72"/>
      <c r="AC26" s="72"/>
      <c r="AD26" s="72"/>
      <c r="AE26" s="72"/>
      <c r="AF26" s="72"/>
      <c r="AG26" s="72"/>
      <c r="AH26" s="72"/>
      <c r="AI26" s="72"/>
      <c r="AJ26" s="72"/>
      <c r="AK26" s="72"/>
      <c r="AL26" s="72">
        <v>439.35</v>
      </c>
      <c r="AM26" s="72"/>
      <c r="AN26" s="72"/>
      <c r="AO26" s="72"/>
      <c r="AP26" s="380"/>
    </row>
    <row r="27" spans="1:42" s="312" customFormat="1" ht="25.5" x14ac:dyDescent="0.2">
      <c r="A27" s="72" t="s">
        <v>89</v>
      </c>
      <c r="B27" s="172" t="s">
        <v>1084</v>
      </c>
      <c r="C27" s="77" t="s">
        <v>1083</v>
      </c>
      <c r="D27" s="77" t="s">
        <v>345</v>
      </c>
      <c r="E27" s="77" t="s">
        <v>717</v>
      </c>
      <c r="F27" s="77" t="s">
        <v>717</v>
      </c>
      <c r="G27" s="77">
        <v>2009</v>
      </c>
      <c r="H27" s="213">
        <v>167500.87</v>
      </c>
      <c r="I27" s="366" t="s">
        <v>931</v>
      </c>
      <c r="J27" s="72"/>
      <c r="K27" s="158" t="s">
        <v>1085</v>
      </c>
      <c r="L27" s="2"/>
      <c r="M27" s="2"/>
      <c r="N27" s="2"/>
      <c r="O27" s="77"/>
      <c r="P27" s="77"/>
      <c r="Q27" s="77"/>
      <c r="R27" s="77"/>
      <c r="S27" s="77"/>
      <c r="T27" s="77"/>
      <c r="U27" s="77"/>
      <c r="V27" s="77"/>
      <c r="W27" s="77"/>
      <c r="X27" s="77"/>
      <c r="Y27" s="77"/>
      <c r="Z27" s="77"/>
      <c r="AA27" s="72"/>
      <c r="AB27" s="72"/>
      <c r="AC27" s="72"/>
      <c r="AD27" s="72"/>
      <c r="AE27" s="72"/>
      <c r="AF27" s="72"/>
      <c r="AG27" s="72"/>
      <c r="AH27" s="72"/>
      <c r="AI27" s="72"/>
      <c r="AJ27" s="72"/>
      <c r="AK27" s="72"/>
      <c r="AL27" s="72"/>
      <c r="AM27" s="72"/>
      <c r="AN27" s="72"/>
      <c r="AO27" s="72"/>
    </row>
    <row r="28" spans="1:42" s="312" customFormat="1" x14ac:dyDescent="0.2">
      <c r="A28" s="525" t="s">
        <v>0</v>
      </c>
      <c r="B28" s="525"/>
      <c r="C28" s="525"/>
      <c r="D28" s="525"/>
      <c r="E28" s="525"/>
      <c r="F28" s="525"/>
      <c r="G28" s="525"/>
      <c r="H28" s="318">
        <f>SUM(H25:H27)</f>
        <v>937500.87</v>
      </c>
      <c r="I28" s="370"/>
      <c r="J28" s="523"/>
      <c r="K28" s="523"/>
      <c r="L28" s="523"/>
      <c r="M28" s="523"/>
      <c r="N28" s="523"/>
      <c r="O28" s="523"/>
      <c r="P28" s="523"/>
      <c r="Q28" s="523"/>
      <c r="R28" s="523"/>
      <c r="S28" s="523"/>
      <c r="T28" s="523"/>
      <c r="U28" s="523"/>
      <c r="V28" s="523"/>
      <c r="W28" s="523"/>
      <c r="X28" s="523"/>
      <c r="Y28" s="523"/>
      <c r="Z28" s="524"/>
      <c r="AA28" s="322"/>
      <c r="AB28" s="319"/>
      <c r="AC28" s="319"/>
      <c r="AD28" s="319"/>
      <c r="AE28" s="319"/>
      <c r="AF28" s="319"/>
      <c r="AG28" s="319"/>
      <c r="AH28" s="319"/>
      <c r="AI28" s="319"/>
      <c r="AJ28" s="319"/>
      <c r="AK28" s="319"/>
      <c r="AL28" s="319"/>
      <c r="AM28" s="319"/>
      <c r="AN28" s="319"/>
      <c r="AO28" s="319"/>
    </row>
    <row r="29" spans="1:42" s="314" customFormat="1" ht="12.75" customHeight="1" x14ac:dyDescent="0.2">
      <c r="A29" s="529" t="s">
        <v>116</v>
      </c>
      <c r="B29" s="529"/>
      <c r="C29" s="529"/>
      <c r="D29" s="529"/>
      <c r="E29" s="529"/>
      <c r="F29" s="529"/>
      <c r="G29" s="529"/>
      <c r="H29" s="529"/>
      <c r="I29" s="359"/>
      <c r="J29" s="315"/>
      <c r="K29" s="315"/>
      <c r="L29" s="315"/>
      <c r="M29" s="315"/>
      <c r="N29" s="315"/>
      <c r="O29" s="315"/>
      <c r="P29" s="315"/>
      <c r="Q29" s="315"/>
      <c r="R29" s="315"/>
      <c r="S29" s="316"/>
      <c r="T29" s="316"/>
      <c r="U29" s="316"/>
      <c r="V29" s="316"/>
      <c r="W29" s="316"/>
      <c r="X29" s="316"/>
      <c r="Y29" s="316"/>
      <c r="Z29" s="323"/>
      <c r="AA29" s="324"/>
      <c r="AB29" s="324"/>
      <c r="AC29" s="324"/>
      <c r="AD29" s="324"/>
      <c r="AE29" s="324"/>
      <c r="AF29" s="324"/>
      <c r="AG29" s="324"/>
      <c r="AH29" s="324"/>
      <c r="AI29" s="324"/>
      <c r="AJ29" s="324"/>
      <c r="AK29" s="324"/>
      <c r="AL29" s="324"/>
      <c r="AM29" s="324"/>
      <c r="AN29" s="324"/>
      <c r="AO29" s="324"/>
    </row>
    <row r="30" spans="1:42" s="312" customFormat="1" ht="38.25" x14ac:dyDescent="0.2">
      <c r="A30" s="72" t="s">
        <v>79</v>
      </c>
      <c r="B30" s="172" t="s">
        <v>382</v>
      </c>
      <c r="C30" s="77" t="s">
        <v>383</v>
      </c>
      <c r="D30" s="77" t="s">
        <v>177</v>
      </c>
      <c r="E30" s="77" t="s">
        <v>174</v>
      </c>
      <c r="F30" s="77" t="s">
        <v>174</v>
      </c>
      <c r="G30" s="77">
        <v>1953</v>
      </c>
      <c r="H30" s="213">
        <v>2864000</v>
      </c>
      <c r="I30" s="366" t="s">
        <v>1403</v>
      </c>
      <c r="J30" s="72" t="s">
        <v>390</v>
      </c>
      <c r="K30" s="158" t="s">
        <v>391</v>
      </c>
      <c r="L30" s="2" t="s">
        <v>392</v>
      </c>
      <c r="M30" s="2" t="s">
        <v>393</v>
      </c>
      <c r="N30" s="2" t="s">
        <v>394</v>
      </c>
      <c r="O30" s="77"/>
      <c r="P30" s="77"/>
      <c r="Q30" s="77"/>
      <c r="R30" s="77"/>
      <c r="S30" s="77"/>
      <c r="T30" s="77"/>
      <c r="U30" s="77"/>
      <c r="V30" s="77"/>
      <c r="W30" s="77"/>
      <c r="X30" s="77"/>
      <c r="Y30" s="77"/>
      <c r="Z30" s="77"/>
      <c r="AA30" s="72" t="s">
        <v>392</v>
      </c>
      <c r="AB30" s="72" t="s">
        <v>393</v>
      </c>
      <c r="AC30" s="72" t="s">
        <v>394</v>
      </c>
      <c r="AD30" s="72" t="s">
        <v>400</v>
      </c>
      <c r="AE30" s="72" t="s">
        <v>401</v>
      </c>
      <c r="AF30" s="72" t="s">
        <v>191</v>
      </c>
      <c r="AG30" s="72" t="s">
        <v>190</v>
      </c>
      <c r="AH30" s="72" t="s">
        <v>190</v>
      </c>
      <c r="AI30" s="72" t="s">
        <v>191</v>
      </c>
      <c r="AJ30" s="72" t="s">
        <v>193</v>
      </c>
      <c r="AK30" s="72" t="s">
        <v>191</v>
      </c>
      <c r="AL30" s="72">
        <v>1530</v>
      </c>
      <c r="AM30" s="72">
        <v>2</v>
      </c>
      <c r="AN30" s="72" t="s">
        <v>345</v>
      </c>
      <c r="AO30" s="72" t="s">
        <v>192</v>
      </c>
    </row>
    <row r="31" spans="1:42" s="312" customFormat="1" ht="51" x14ac:dyDescent="0.2">
      <c r="A31" s="72" t="s">
        <v>88</v>
      </c>
      <c r="B31" s="172" t="s">
        <v>384</v>
      </c>
      <c r="C31" s="77" t="s">
        <v>385</v>
      </c>
      <c r="D31" s="77" t="s">
        <v>177</v>
      </c>
      <c r="E31" s="77" t="s">
        <v>386</v>
      </c>
      <c r="F31" s="77" t="s">
        <v>174</v>
      </c>
      <c r="G31" s="77">
        <v>1996</v>
      </c>
      <c r="H31" s="518">
        <v>1500000</v>
      </c>
      <c r="I31" s="632" t="s">
        <v>1404</v>
      </c>
      <c r="J31" s="72" t="s">
        <v>395</v>
      </c>
      <c r="K31" s="158" t="s">
        <v>396</v>
      </c>
      <c r="L31" s="2" t="s">
        <v>397</v>
      </c>
      <c r="M31" s="2" t="s">
        <v>398</v>
      </c>
      <c r="N31" s="2" t="s">
        <v>399</v>
      </c>
      <c r="O31" s="77"/>
      <c r="P31" s="77"/>
      <c r="Q31" s="77"/>
      <c r="R31" s="77"/>
      <c r="S31" s="77"/>
      <c r="T31" s="77"/>
      <c r="U31" s="77"/>
      <c r="V31" s="77"/>
      <c r="W31" s="77"/>
      <c r="X31" s="77"/>
      <c r="Y31" s="77"/>
      <c r="Z31" s="77"/>
      <c r="AA31" s="72" t="s">
        <v>397</v>
      </c>
      <c r="AB31" s="72" t="s">
        <v>398</v>
      </c>
      <c r="AC31" s="72" t="s">
        <v>399</v>
      </c>
      <c r="AD31" s="72" t="s">
        <v>400</v>
      </c>
      <c r="AE31" s="72" t="s">
        <v>402</v>
      </c>
      <c r="AF31" s="72" t="s">
        <v>191</v>
      </c>
      <c r="AG31" s="72" t="s">
        <v>191</v>
      </c>
      <c r="AH31" s="72" t="s">
        <v>190</v>
      </c>
      <c r="AI31" s="72" t="s">
        <v>191</v>
      </c>
      <c r="AJ31" s="72" t="s">
        <v>193</v>
      </c>
      <c r="AK31" s="72" t="s">
        <v>403</v>
      </c>
      <c r="AL31" s="72">
        <v>996</v>
      </c>
      <c r="AM31" s="72">
        <v>1</v>
      </c>
      <c r="AN31" s="72" t="s">
        <v>192</v>
      </c>
      <c r="AO31" s="72" t="s">
        <v>192</v>
      </c>
    </row>
    <row r="32" spans="1:42" s="312" customFormat="1" ht="51" x14ac:dyDescent="0.2">
      <c r="A32" s="72" t="s">
        <v>89</v>
      </c>
      <c r="B32" s="172" t="s">
        <v>387</v>
      </c>
      <c r="C32" s="77" t="s">
        <v>385</v>
      </c>
      <c r="D32" s="77" t="s">
        <v>177</v>
      </c>
      <c r="E32" s="77" t="s">
        <v>174</v>
      </c>
      <c r="F32" s="77" t="s">
        <v>174</v>
      </c>
      <c r="G32" s="77">
        <v>1989</v>
      </c>
      <c r="H32" s="213">
        <v>26731</v>
      </c>
      <c r="I32" s="366" t="s">
        <v>931</v>
      </c>
      <c r="J32" s="72"/>
      <c r="K32" s="158" t="s">
        <v>396</v>
      </c>
      <c r="L32" s="2" t="s">
        <v>397</v>
      </c>
      <c r="M32" s="2" t="s">
        <v>398</v>
      </c>
      <c r="N32" s="2" t="s">
        <v>399</v>
      </c>
      <c r="O32" s="77"/>
      <c r="P32" s="77"/>
      <c r="Q32" s="77"/>
      <c r="R32" s="77"/>
      <c r="S32" s="77"/>
      <c r="T32" s="77"/>
      <c r="U32" s="77"/>
      <c r="V32" s="77"/>
      <c r="W32" s="77"/>
      <c r="X32" s="77"/>
      <c r="Y32" s="77"/>
      <c r="Z32" s="77"/>
      <c r="AA32" s="72" t="s">
        <v>397</v>
      </c>
      <c r="AB32" s="72" t="s">
        <v>398</v>
      </c>
      <c r="AC32" s="72" t="s">
        <v>399</v>
      </c>
      <c r="AD32" s="72" t="s">
        <v>400</v>
      </c>
      <c r="AE32" s="72" t="s">
        <v>193</v>
      </c>
      <c r="AF32" s="72" t="s">
        <v>190</v>
      </c>
      <c r="AG32" s="72" t="s">
        <v>190</v>
      </c>
      <c r="AH32" s="72" t="s">
        <v>190</v>
      </c>
      <c r="AI32" s="72" t="s">
        <v>404</v>
      </c>
      <c r="AJ32" s="72" t="s">
        <v>193</v>
      </c>
      <c r="AK32" s="72" t="s">
        <v>193</v>
      </c>
      <c r="AL32" s="72">
        <v>290</v>
      </c>
      <c r="AM32" s="72">
        <v>1</v>
      </c>
      <c r="AN32" s="72" t="s">
        <v>192</v>
      </c>
      <c r="AO32" s="72" t="s">
        <v>192</v>
      </c>
    </row>
    <row r="33" spans="1:41" s="312" customFormat="1" ht="25.5" x14ac:dyDescent="0.2">
      <c r="A33" s="72" t="s">
        <v>90</v>
      </c>
      <c r="B33" s="172" t="s">
        <v>388</v>
      </c>
      <c r="C33" s="77" t="s">
        <v>389</v>
      </c>
      <c r="D33" s="77" t="s">
        <v>177</v>
      </c>
      <c r="E33" s="77" t="s">
        <v>174</v>
      </c>
      <c r="F33" s="77" t="s">
        <v>174</v>
      </c>
      <c r="G33" s="77">
        <v>2008</v>
      </c>
      <c r="H33" s="213">
        <v>344041.71</v>
      </c>
      <c r="I33" s="366" t="s">
        <v>931</v>
      </c>
      <c r="J33" s="72"/>
      <c r="K33" s="158" t="s">
        <v>391</v>
      </c>
      <c r="L33" s="2"/>
      <c r="M33" s="2"/>
      <c r="N33" s="2"/>
      <c r="O33" s="77"/>
      <c r="P33" s="77"/>
      <c r="Q33" s="77"/>
      <c r="R33" s="77"/>
      <c r="S33" s="77"/>
      <c r="T33" s="77"/>
      <c r="U33" s="77"/>
      <c r="V33" s="77"/>
      <c r="W33" s="77"/>
      <c r="X33" s="77"/>
      <c r="Y33" s="77"/>
      <c r="Z33" s="77"/>
      <c r="AA33" s="72"/>
      <c r="AB33" s="72"/>
      <c r="AC33" s="72"/>
      <c r="AD33" s="72"/>
      <c r="AE33" s="72"/>
      <c r="AF33" s="72"/>
      <c r="AG33" s="72"/>
      <c r="AH33" s="72"/>
      <c r="AI33" s="72"/>
      <c r="AJ33" s="72"/>
      <c r="AK33" s="72"/>
      <c r="AL33" s="72"/>
      <c r="AM33" s="72"/>
      <c r="AN33" s="72"/>
      <c r="AO33" s="72"/>
    </row>
    <row r="34" spans="1:41" s="334" customFormat="1" ht="14.25" customHeight="1" x14ac:dyDescent="0.2">
      <c r="A34" s="525" t="s">
        <v>12</v>
      </c>
      <c r="B34" s="525"/>
      <c r="C34" s="525"/>
      <c r="D34" s="525"/>
      <c r="E34" s="525"/>
      <c r="F34" s="525"/>
      <c r="G34" s="525"/>
      <c r="H34" s="216">
        <f>SUM(H30:H33)</f>
        <v>4734772.71</v>
      </c>
      <c r="I34" s="127"/>
      <c r="J34" s="319"/>
      <c r="K34" s="319"/>
      <c r="L34" s="319"/>
      <c r="M34" s="319"/>
      <c r="N34" s="319"/>
      <c r="O34" s="319"/>
      <c r="P34" s="319"/>
      <c r="Q34" s="319"/>
      <c r="R34" s="319"/>
      <c r="S34" s="319"/>
      <c r="T34" s="319"/>
      <c r="U34" s="319"/>
      <c r="V34" s="319"/>
      <c r="W34" s="319"/>
      <c r="X34" s="319"/>
      <c r="Y34" s="319"/>
      <c r="Z34" s="319"/>
      <c r="AA34" s="325"/>
      <c r="AB34" s="325"/>
      <c r="AC34" s="325"/>
      <c r="AD34" s="325"/>
      <c r="AE34" s="325"/>
      <c r="AF34" s="325"/>
      <c r="AG34" s="325"/>
      <c r="AH34" s="325"/>
      <c r="AI34" s="325"/>
      <c r="AJ34" s="325"/>
      <c r="AK34" s="325"/>
      <c r="AL34" s="325"/>
      <c r="AM34" s="325"/>
      <c r="AN34" s="325"/>
      <c r="AO34" s="326"/>
    </row>
    <row r="35" spans="1:41" s="356" customFormat="1" ht="14.25" customHeight="1" x14ac:dyDescent="0.2">
      <c r="A35" s="542" t="s">
        <v>113</v>
      </c>
      <c r="B35" s="533"/>
      <c r="C35" s="533"/>
      <c r="D35" s="533"/>
      <c r="E35" s="533"/>
      <c r="F35" s="533"/>
      <c r="G35" s="533"/>
      <c r="H35" s="327"/>
      <c r="I35" s="372"/>
      <c r="J35" s="328"/>
      <c r="K35" s="328"/>
      <c r="L35" s="328"/>
      <c r="M35" s="328"/>
      <c r="N35" s="328"/>
      <c r="O35" s="328"/>
      <c r="P35" s="328"/>
      <c r="Q35" s="328"/>
      <c r="R35" s="328"/>
      <c r="S35" s="328"/>
      <c r="T35" s="328"/>
      <c r="U35" s="328"/>
      <c r="V35" s="328"/>
      <c r="W35" s="328"/>
      <c r="X35" s="328"/>
      <c r="Y35" s="328"/>
      <c r="Z35" s="328"/>
      <c r="AA35" s="329"/>
      <c r="AB35" s="329"/>
      <c r="AC35" s="329"/>
      <c r="AD35" s="329"/>
      <c r="AE35" s="329"/>
      <c r="AF35" s="329"/>
      <c r="AG35" s="329"/>
      <c r="AH35" s="329"/>
      <c r="AI35" s="329"/>
      <c r="AJ35" s="329"/>
      <c r="AK35" s="329"/>
      <c r="AL35" s="329"/>
      <c r="AM35" s="329"/>
      <c r="AN35" s="329"/>
      <c r="AO35" s="330"/>
    </row>
    <row r="36" spans="1:41" s="312" customFormat="1" ht="38.25" x14ac:dyDescent="0.2">
      <c r="A36" s="72" t="s">
        <v>79</v>
      </c>
      <c r="B36" s="172" t="s">
        <v>273</v>
      </c>
      <c r="C36" s="77" t="s">
        <v>274</v>
      </c>
      <c r="D36" s="77" t="s">
        <v>177</v>
      </c>
      <c r="E36" s="77" t="s">
        <v>174</v>
      </c>
      <c r="F36" s="77" t="s">
        <v>174</v>
      </c>
      <c r="G36" s="77">
        <v>1967</v>
      </c>
      <c r="H36" s="213">
        <v>2095000</v>
      </c>
      <c r="I36" s="366" t="s">
        <v>1403</v>
      </c>
      <c r="J36" s="72" t="s">
        <v>275</v>
      </c>
      <c r="K36" s="158" t="s">
        <v>276</v>
      </c>
      <c r="L36" s="2" t="s">
        <v>277</v>
      </c>
      <c r="M36" s="2" t="s">
        <v>194</v>
      </c>
      <c r="N36" s="2" t="s">
        <v>278</v>
      </c>
      <c r="O36" s="77"/>
      <c r="P36" s="77"/>
      <c r="Q36" s="77"/>
      <c r="R36" s="77"/>
      <c r="S36" s="77"/>
      <c r="T36" s="77"/>
      <c r="U36" s="77"/>
      <c r="V36" s="77"/>
      <c r="W36" s="77"/>
      <c r="X36" s="77"/>
      <c r="Y36" s="77"/>
      <c r="Z36" s="77"/>
      <c r="AA36" s="72" t="s">
        <v>277</v>
      </c>
      <c r="AB36" s="72" t="s">
        <v>194</v>
      </c>
      <c r="AC36" s="72" t="s">
        <v>278</v>
      </c>
      <c r="AD36" s="72"/>
      <c r="AE36" s="72"/>
      <c r="AF36" s="72" t="s">
        <v>191</v>
      </c>
      <c r="AG36" s="72" t="s">
        <v>191</v>
      </c>
      <c r="AH36" s="72" t="s">
        <v>191</v>
      </c>
      <c r="AI36" s="72" t="s">
        <v>191</v>
      </c>
      <c r="AJ36" s="72" t="s">
        <v>193</v>
      </c>
      <c r="AK36" s="72" t="s">
        <v>191</v>
      </c>
      <c r="AL36" s="72">
        <v>1070</v>
      </c>
      <c r="AM36" s="72">
        <v>3</v>
      </c>
      <c r="AN36" s="72" t="s">
        <v>195</v>
      </c>
      <c r="AO36" s="72" t="s">
        <v>192</v>
      </c>
    </row>
    <row r="37" spans="1:41" s="357" customFormat="1" ht="14.25" customHeight="1" x14ac:dyDescent="0.2">
      <c r="A37" s="534" t="s">
        <v>12</v>
      </c>
      <c r="B37" s="534"/>
      <c r="C37" s="534"/>
      <c r="D37" s="534"/>
      <c r="E37" s="534"/>
      <c r="F37" s="534"/>
      <c r="G37" s="534"/>
      <c r="H37" s="218">
        <f>H36</f>
        <v>2095000</v>
      </c>
      <c r="I37" s="127"/>
      <c r="J37" s="85"/>
      <c r="K37" s="85"/>
      <c r="L37" s="85"/>
      <c r="M37" s="85"/>
      <c r="N37" s="85"/>
      <c r="O37" s="85"/>
      <c r="P37" s="85"/>
      <c r="Q37" s="85"/>
      <c r="R37" s="85"/>
      <c r="S37" s="85"/>
      <c r="T37" s="85"/>
      <c r="U37" s="85"/>
      <c r="V37" s="85"/>
      <c r="W37" s="85"/>
      <c r="X37" s="85"/>
      <c r="Y37" s="85"/>
      <c r="Z37" s="85"/>
      <c r="AA37" s="331"/>
      <c r="AB37" s="331"/>
      <c r="AC37" s="331"/>
      <c r="AD37" s="331"/>
      <c r="AE37" s="331"/>
      <c r="AF37" s="331"/>
      <c r="AG37" s="331"/>
      <c r="AH37" s="331"/>
      <c r="AI37" s="331"/>
      <c r="AJ37" s="331"/>
      <c r="AK37" s="331"/>
      <c r="AL37" s="331"/>
      <c r="AM37" s="331"/>
      <c r="AN37" s="331"/>
      <c r="AO37" s="310"/>
    </row>
    <row r="38" spans="1:41" s="334" customFormat="1" ht="14.25" customHeight="1" x14ac:dyDescent="0.2">
      <c r="A38" s="543" t="s">
        <v>115</v>
      </c>
      <c r="B38" s="543"/>
      <c r="C38" s="543"/>
      <c r="D38" s="543"/>
      <c r="E38" s="543"/>
      <c r="F38" s="543"/>
      <c r="G38" s="543"/>
      <c r="H38" s="543"/>
      <c r="I38" s="368"/>
      <c r="J38" s="315"/>
      <c r="K38" s="315"/>
      <c r="L38" s="315"/>
      <c r="M38" s="315"/>
      <c r="N38" s="315"/>
      <c r="O38" s="315"/>
      <c r="P38" s="315"/>
      <c r="Q38" s="315"/>
      <c r="R38" s="315"/>
      <c r="S38" s="316"/>
      <c r="T38" s="316"/>
      <c r="U38" s="316"/>
      <c r="V38" s="316"/>
      <c r="W38" s="316"/>
      <c r="X38" s="316"/>
      <c r="Y38" s="316"/>
      <c r="Z38" s="316"/>
      <c r="AA38" s="317"/>
      <c r="AB38" s="317"/>
      <c r="AC38" s="317"/>
      <c r="AD38" s="317"/>
      <c r="AE38" s="317"/>
      <c r="AF38" s="317"/>
      <c r="AG38" s="317"/>
      <c r="AH38" s="317"/>
      <c r="AI38" s="317"/>
      <c r="AJ38" s="317"/>
      <c r="AK38" s="317"/>
      <c r="AL38" s="317"/>
      <c r="AM38" s="317"/>
      <c r="AN38" s="317"/>
      <c r="AO38" s="320"/>
    </row>
    <row r="39" spans="1:41" s="312" customFormat="1" ht="51" x14ac:dyDescent="0.2">
      <c r="A39" s="72" t="s">
        <v>79</v>
      </c>
      <c r="B39" s="172" t="s">
        <v>676</v>
      </c>
      <c r="C39" s="77"/>
      <c r="D39" s="77" t="s">
        <v>677</v>
      </c>
      <c r="E39" s="77"/>
      <c r="F39" s="77"/>
      <c r="G39" s="77">
        <v>1972</v>
      </c>
      <c r="H39" s="518">
        <v>5000000</v>
      </c>
      <c r="I39" s="632" t="s">
        <v>1404</v>
      </c>
      <c r="J39" s="72" t="s">
        <v>688</v>
      </c>
      <c r="K39" s="158" t="s">
        <v>689</v>
      </c>
      <c r="L39" s="2" t="s">
        <v>690</v>
      </c>
      <c r="M39" s="2" t="s">
        <v>691</v>
      </c>
      <c r="N39" s="2" t="s">
        <v>692</v>
      </c>
      <c r="O39" s="77"/>
      <c r="P39" s="77"/>
      <c r="Q39" s="77"/>
      <c r="R39" s="77"/>
      <c r="S39" s="77"/>
      <c r="T39" s="77"/>
      <c r="U39" s="77"/>
      <c r="V39" s="77"/>
      <c r="W39" s="77"/>
      <c r="X39" s="77"/>
      <c r="Y39" s="77"/>
      <c r="Z39" s="77"/>
      <c r="AA39" s="72" t="s">
        <v>690</v>
      </c>
      <c r="AB39" s="72" t="s">
        <v>691</v>
      </c>
      <c r="AC39" s="72" t="s">
        <v>692</v>
      </c>
      <c r="AD39" s="72"/>
      <c r="AE39" s="72"/>
      <c r="AF39" s="72" t="s">
        <v>191</v>
      </c>
      <c r="AG39" s="72" t="s">
        <v>191</v>
      </c>
      <c r="AH39" s="72" t="s">
        <v>191</v>
      </c>
      <c r="AI39" s="72" t="s">
        <v>191</v>
      </c>
      <c r="AJ39" s="72" t="s">
        <v>196</v>
      </c>
      <c r="AK39" s="72" t="s">
        <v>191</v>
      </c>
      <c r="AL39" s="72">
        <v>3545</v>
      </c>
      <c r="AM39" s="72" t="s">
        <v>711</v>
      </c>
      <c r="AN39" s="72" t="s">
        <v>345</v>
      </c>
      <c r="AO39" s="72" t="s">
        <v>192</v>
      </c>
    </row>
    <row r="40" spans="1:41" s="312" customFormat="1" ht="51" x14ac:dyDescent="0.2">
      <c r="A40" s="72" t="s">
        <v>88</v>
      </c>
      <c r="B40" s="172" t="s">
        <v>678</v>
      </c>
      <c r="C40" s="77"/>
      <c r="D40" s="77" t="s">
        <v>677</v>
      </c>
      <c r="E40" s="77"/>
      <c r="F40" s="77"/>
      <c r="G40" s="77">
        <v>1970</v>
      </c>
      <c r="H40" s="213">
        <v>4500000</v>
      </c>
      <c r="I40" s="366" t="s">
        <v>1404</v>
      </c>
      <c r="J40" s="72" t="s">
        <v>693</v>
      </c>
      <c r="K40" s="158" t="s">
        <v>694</v>
      </c>
      <c r="L40" s="2" t="s">
        <v>690</v>
      </c>
      <c r="M40" s="2" t="s">
        <v>691</v>
      </c>
      <c r="N40" s="2" t="s">
        <v>692</v>
      </c>
      <c r="O40" s="77"/>
      <c r="P40" s="77"/>
      <c r="Q40" s="77"/>
      <c r="R40" s="77"/>
      <c r="S40" s="77"/>
      <c r="T40" s="77"/>
      <c r="U40" s="77"/>
      <c r="V40" s="77"/>
      <c r="W40" s="77"/>
      <c r="X40" s="77"/>
      <c r="Y40" s="77"/>
      <c r="Z40" s="77"/>
      <c r="AA40" s="72" t="s">
        <v>690</v>
      </c>
      <c r="AB40" s="72" t="s">
        <v>691</v>
      </c>
      <c r="AC40" s="72" t="s">
        <v>692</v>
      </c>
      <c r="AD40" s="72"/>
      <c r="AE40" s="72"/>
      <c r="AF40" s="72" t="s">
        <v>191</v>
      </c>
      <c r="AG40" s="72" t="s">
        <v>191</v>
      </c>
      <c r="AH40" s="72" t="s">
        <v>191</v>
      </c>
      <c r="AI40" s="72" t="s">
        <v>191</v>
      </c>
      <c r="AJ40" s="72" t="s">
        <v>196</v>
      </c>
      <c r="AK40" s="72" t="s">
        <v>191</v>
      </c>
      <c r="AL40" s="72">
        <v>3136</v>
      </c>
      <c r="AM40" s="72" t="s">
        <v>712</v>
      </c>
      <c r="AN40" s="72" t="s">
        <v>345</v>
      </c>
      <c r="AO40" s="72" t="s">
        <v>192</v>
      </c>
    </row>
    <row r="41" spans="1:41" s="312" customFormat="1" ht="51" x14ac:dyDescent="0.2">
      <c r="A41" s="72" t="s">
        <v>89</v>
      </c>
      <c r="B41" s="172" t="s">
        <v>679</v>
      </c>
      <c r="C41" s="77"/>
      <c r="D41" s="77" t="s">
        <v>677</v>
      </c>
      <c r="E41" s="77"/>
      <c r="F41" s="77"/>
      <c r="G41" s="77">
        <v>1972</v>
      </c>
      <c r="H41" s="213">
        <v>3000000</v>
      </c>
      <c r="I41" s="366" t="s">
        <v>1404</v>
      </c>
      <c r="J41" s="72" t="s">
        <v>695</v>
      </c>
      <c r="K41" s="158" t="s">
        <v>696</v>
      </c>
      <c r="L41" s="2" t="s">
        <v>690</v>
      </c>
      <c r="M41" s="2" t="s">
        <v>691</v>
      </c>
      <c r="N41" s="2" t="s">
        <v>692</v>
      </c>
      <c r="O41" s="77"/>
      <c r="P41" s="77"/>
      <c r="Q41" s="77"/>
      <c r="R41" s="77"/>
      <c r="S41" s="77"/>
      <c r="T41" s="77"/>
      <c r="U41" s="77"/>
      <c r="V41" s="77"/>
      <c r="W41" s="77"/>
      <c r="X41" s="77"/>
      <c r="Y41" s="77"/>
      <c r="Z41" s="77"/>
      <c r="AA41" s="72" t="s">
        <v>690</v>
      </c>
      <c r="AB41" s="72" t="s">
        <v>691</v>
      </c>
      <c r="AC41" s="72" t="s">
        <v>692</v>
      </c>
      <c r="AD41" s="72"/>
      <c r="AE41" s="72"/>
      <c r="AF41" s="72" t="s">
        <v>191</v>
      </c>
      <c r="AG41" s="72" t="s">
        <v>191</v>
      </c>
      <c r="AH41" s="72" t="s">
        <v>191</v>
      </c>
      <c r="AI41" s="72" t="s">
        <v>191</v>
      </c>
      <c r="AJ41" s="72" t="s">
        <v>196</v>
      </c>
      <c r="AK41" s="72" t="s">
        <v>191</v>
      </c>
      <c r="AL41" s="72">
        <v>1827.73</v>
      </c>
      <c r="AM41" s="72" t="s">
        <v>713</v>
      </c>
      <c r="AN41" s="72" t="s">
        <v>345</v>
      </c>
      <c r="AO41" s="72" t="s">
        <v>192</v>
      </c>
    </row>
    <row r="42" spans="1:41" s="312" customFormat="1" ht="51" x14ac:dyDescent="0.2">
      <c r="A42" s="72" t="s">
        <v>90</v>
      </c>
      <c r="B42" s="172" t="s">
        <v>680</v>
      </c>
      <c r="C42" s="77"/>
      <c r="D42" s="77" t="s">
        <v>677</v>
      </c>
      <c r="E42" s="77"/>
      <c r="F42" s="77"/>
      <c r="G42" s="77">
        <v>1972</v>
      </c>
      <c r="H42" s="213">
        <v>2500000</v>
      </c>
      <c r="I42" s="366" t="s">
        <v>1404</v>
      </c>
      <c r="J42" s="72" t="s">
        <v>697</v>
      </c>
      <c r="K42" s="158" t="s">
        <v>696</v>
      </c>
      <c r="L42" s="2" t="s">
        <v>690</v>
      </c>
      <c r="M42" s="2" t="s">
        <v>691</v>
      </c>
      <c r="N42" s="2" t="s">
        <v>692</v>
      </c>
      <c r="O42" s="77"/>
      <c r="P42" s="77"/>
      <c r="Q42" s="77"/>
      <c r="R42" s="77"/>
      <c r="S42" s="77"/>
      <c r="T42" s="77"/>
      <c r="U42" s="77"/>
      <c r="V42" s="77"/>
      <c r="W42" s="77"/>
      <c r="X42" s="77"/>
      <c r="Y42" s="77"/>
      <c r="Z42" s="77"/>
      <c r="AA42" s="72" t="s">
        <v>690</v>
      </c>
      <c r="AB42" s="72" t="s">
        <v>691</v>
      </c>
      <c r="AC42" s="72" t="s">
        <v>692</v>
      </c>
      <c r="AD42" s="72"/>
      <c r="AE42" s="72"/>
      <c r="AF42" s="72" t="s">
        <v>714</v>
      </c>
      <c r="AG42" s="72" t="s">
        <v>191</v>
      </c>
      <c r="AH42" s="72" t="s">
        <v>191</v>
      </c>
      <c r="AI42" s="72" t="s">
        <v>191</v>
      </c>
      <c r="AJ42" s="72" t="s">
        <v>196</v>
      </c>
      <c r="AK42" s="72" t="s">
        <v>191</v>
      </c>
      <c r="AL42" s="72">
        <v>1026</v>
      </c>
      <c r="AM42" s="72" t="s">
        <v>715</v>
      </c>
      <c r="AN42" s="72" t="s">
        <v>192</v>
      </c>
      <c r="AO42" s="72" t="s">
        <v>192</v>
      </c>
    </row>
    <row r="43" spans="1:41" s="312" customFormat="1" ht="51" x14ac:dyDescent="0.2">
      <c r="A43" s="72" t="s">
        <v>91</v>
      </c>
      <c r="B43" s="172" t="s">
        <v>681</v>
      </c>
      <c r="C43" s="77"/>
      <c r="D43" s="77" t="s">
        <v>677</v>
      </c>
      <c r="E43" s="77"/>
      <c r="F43" s="77"/>
      <c r="G43" s="77">
        <v>2007</v>
      </c>
      <c r="H43" s="213">
        <v>204793.25</v>
      </c>
      <c r="I43" s="366" t="s">
        <v>931</v>
      </c>
      <c r="J43" s="72"/>
      <c r="K43" s="158" t="s">
        <v>696</v>
      </c>
      <c r="L43" s="2"/>
      <c r="M43" s="2"/>
      <c r="N43" s="2"/>
      <c r="O43" s="77"/>
      <c r="P43" s="77"/>
      <c r="Q43" s="77"/>
      <c r="R43" s="77"/>
      <c r="S43" s="77"/>
      <c r="T43" s="77"/>
      <c r="U43" s="77"/>
      <c r="V43" s="77"/>
      <c r="W43" s="77"/>
      <c r="X43" s="77"/>
      <c r="Y43" s="77"/>
      <c r="Z43" s="77"/>
      <c r="AA43" s="72"/>
      <c r="AB43" s="72"/>
      <c r="AC43" s="72"/>
      <c r="AD43" s="72"/>
      <c r="AE43" s="72"/>
      <c r="AF43" s="72"/>
      <c r="AG43" s="72"/>
      <c r="AH43" s="72"/>
      <c r="AI43" s="72"/>
      <c r="AJ43" s="72"/>
      <c r="AK43" s="72"/>
      <c r="AL43" s="72"/>
      <c r="AM43" s="72"/>
      <c r="AN43" s="72"/>
      <c r="AO43" s="72"/>
    </row>
    <row r="44" spans="1:41" s="312" customFormat="1" ht="51" x14ac:dyDescent="0.2">
      <c r="A44" s="72" t="s">
        <v>92</v>
      </c>
      <c r="B44" s="172" t="s">
        <v>681</v>
      </c>
      <c r="C44" s="77"/>
      <c r="D44" s="77" t="s">
        <v>677</v>
      </c>
      <c r="E44" s="77"/>
      <c r="F44" s="77"/>
      <c r="G44" s="77">
        <v>2006</v>
      </c>
      <c r="H44" s="213">
        <v>214713.76</v>
      </c>
      <c r="I44" s="366" t="s">
        <v>931</v>
      </c>
      <c r="J44" s="72"/>
      <c r="K44" s="158" t="s">
        <v>698</v>
      </c>
      <c r="L44" s="2"/>
      <c r="M44" s="2"/>
      <c r="N44" s="2"/>
      <c r="O44" s="77"/>
      <c r="P44" s="77"/>
      <c r="Q44" s="77"/>
      <c r="R44" s="77"/>
      <c r="S44" s="77"/>
      <c r="T44" s="77"/>
      <c r="U44" s="77"/>
      <c r="V44" s="77"/>
      <c r="W44" s="77"/>
      <c r="X44" s="77"/>
      <c r="Y44" s="77"/>
      <c r="Z44" s="77"/>
      <c r="AA44" s="72"/>
      <c r="AB44" s="72"/>
      <c r="AC44" s="72"/>
      <c r="AD44" s="72"/>
      <c r="AE44" s="72"/>
      <c r="AF44" s="72"/>
      <c r="AG44" s="72"/>
      <c r="AH44" s="72"/>
      <c r="AI44" s="72"/>
      <c r="AJ44" s="72"/>
      <c r="AK44" s="72"/>
      <c r="AL44" s="72"/>
      <c r="AM44" s="72"/>
      <c r="AN44" s="72"/>
      <c r="AO44" s="72"/>
    </row>
    <row r="45" spans="1:41" s="312" customFormat="1" ht="51" x14ac:dyDescent="0.2">
      <c r="A45" s="72" t="s">
        <v>93</v>
      </c>
      <c r="B45" s="172" t="s">
        <v>682</v>
      </c>
      <c r="C45" s="77"/>
      <c r="D45" s="77"/>
      <c r="E45" s="77"/>
      <c r="F45" s="77"/>
      <c r="G45" s="77" t="s">
        <v>534</v>
      </c>
      <c r="H45" s="213">
        <v>259649.94</v>
      </c>
      <c r="I45" s="366" t="s">
        <v>931</v>
      </c>
      <c r="J45" s="72"/>
      <c r="K45" s="158" t="s">
        <v>699</v>
      </c>
      <c r="L45" s="2"/>
      <c r="M45" s="2"/>
      <c r="N45" s="2"/>
      <c r="O45" s="77"/>
      <c r="P45" s="77"/>
      <c r="Q45" s="77"/>
      <c r="R45" s="77"/>
      <c r="S45" s="77"/>
      <c r="T45" s="77"/>
      <c r="U45" s="77"/>
      <c r="V45" s="77"/>
      <c r="W45" s="77"/>
      <c r="X45" s="77"/>
      <c r="Y45" s="77"/>
      <c r="Z45" s="77"/>
      <c r="AA45" s="72"/>
      <c r="AB45" s="72"/>
      <c r="AC45" s="72"/>
      <c r="AD45" s="72"/>
      <c r="AE45" s="72"/>
      <c r="AF45" s="72"/>
      <c r="AG45" s="72"/>
      <c r="AH45" s="72"/>
      <c r="AI45" s="72"/>
      <c r="AJ45" s="72"/>
      <c r="AK45" s="72"/>
      <c r="AL45" s="72"/>
      <c r="AM45" s="72"/>
      <c r="AN45" s="72"/>
      <c r="AO45" s="72"/>
    </row>
    <row r="46" spans="1:41" s="312" customFormat="1" ht="51" x14ac:dyDescent="0.2">
      <c r="A46" s="72" t="s">
        <v>94</v>
      </c>
      <c r="B46" s="172" t="s">
        <v>683</v>
      </c>
      <c r="C46" s="77"/>
      <c r="D46" s="77" t="s">
        <v>677</v>
      </c>
      <c r="E46" s="77"/>
      <c r="F46" s="77"/>
      <c r="G46" s="77">
        <v>2014</v>
      </c>
      <c r="H46" s="213">
        <v>2752434.91</v>
      </c>
      <c r="I46" s="366" t="s">
        <v>931</v>
      </c>
      <c r="J46" s="72" t="s">
        <v>700</v>
      </c>
      <c r="K46" s="158" t="s">
        <v>701</v>
      </c>
      <c r="L46" s="2"/>
      <c r="M46" s="2"/>
      <c r="N46" s="2"/>
      <c r="O46" s="77"/>
      <c r="P46" s="77"/>
      <c r="Q46" s="77"/>
      <c r="R46" s="77"/>
      <c r="S46" s="77"/>
      <c r="T46" s="77"/>
      <c r="U46" s="77"/>
      <c r="V46" s="77"/>
      <c r="W46" s="77"/>
      <c r="X46" s="77"/>
      <c r="Y46" s="77"/>
      <c r="Z46" s="77"/>
      <c r="AA46" s="72"/>
      <c r="AB46" s="72"/>
      <c r="AC46" s="72"/>
      <c r="AD46" s="72"/>
      <c r="AE46" s="72"/>
      <c r="AF46" s="72"/>
      <c r="AG46" s="72"/>
      <c r="AH46" s="72"/>
      <c r="AI46" s="72"/>
      <c r="AJ46" s="72"/>
      <c r="AK46" s="72"/>
      <c r="AL46" s="72"/>
      <c r="AM46" s="72"/>
      <c r="AN46" s="72"/>
      <c r="AO46" s="72"/>
    </row>
    <row r="47" spans="1:41" s="312" customFormat="1" ht="76.5" x14ac:dyDescent="0.2">
      <c r="A47" s="72" t="s">
        <v>95</v>
      </c>
      <c r="B47" s="172" t="s">
        <v>684</v>
      </c>
      <c r="C47" s="77" t="s">
        <v>685</v>
      </c>
      <c r="D47" s="77" t="s">
        <v>677</v>
      </c>
      <c r="E47" s="77" t="s">
        <v>686</v>
      </c>
      <c r="F47" s="77" t="s">
        <v>686</v>
      </c>
      <c r="G47" s="77">
        <v>1974</v>
      </c>
      <c r="H47" s="213">
        <v>125902.02</v>
      </c>
      <c r="I47" s="366" t="s">
        <v>931</v>
      </c>
      <c r="J47" s="72" t="s">
        <v>702</v>
      </c>
      <c r="K47" s="158" t="s">
        <v>703</v>
      </c>
      <c r="L47" s="2" t="s">
        <v>704</v>
      </c>
      <c r="M47" s="2" t="s">
        <v>705</v>
      </c>
      <c r="N47" s="2" t="s">
        <v>706</v>
      </c>
      <c r="O47" s="77"/>
      <c r="P47" s="77"/>
      <c r="Q47" s="77"/>
      <c r="R47" s="77"/>
      <c r="S47" s="77"/>
      <c r="T47" s="77"/>
      <c r="U47" s="77"/>
      <c r="V47" s="77"/>
      <c r="W47" s="77"/>
      <c r="X47" s="77"/>
      <c r="Y47" s="77"/>
      <c r="Z47" s="77"/>
      <c r="AA47" s="72" t="s">
        <v>704</v>
      </c>
      <c r="AB47" s="72" t="s">
        <v>705</v>
      </c>
      <c r="AC47" s="72" t="s">
        <v>706</v>
      </c>
      <c r="AD47" s="72" t="s">
        <v>716</v>
      </c>
      <c r="AE47" s="72"/>
      <c r="AF47" s="72"/>
      <c r="AG47" s="72"/>
      <c r="AH47" s="72"/>
      <c r="AI47" s="72"/>
      <c r="AJ47" s="72"/>
      <c r="AK47" s="72"/>
      <c r="AL47" s="72">
        <v>213.21</v>
      </c>
      <c r="AM47" s="72">
        <v>1</v>
      </c>
      <c r="AN47" s="72" t="s">
        <v>192</v>
      </c>
      <c r="AO47" s="72" t="s">
        <v>192</v>
      </c>
    </row>
    <row r="48" spans="1:41" s="312" customFormat="1" ht="76.5" x14ac:dyDescent="0.2">
      <c r="A48" s="72" t="s">
        <v>96</v>
      </c>
      <c r="B48" s="172" t="s">
        <v>687</v>
      </c>
      <c r="C48" s="77" t="s">
        <v>685</v>
      </c>
      <c r="D48" s="77" t="s">
        <v>677</v>
      </c>
      <c r="E48" s="77" t="s">
        <v>686</v>
      </c>
      <c r="F48" s="77" t="s">
        <v>686</v>
      </c>
      <c r="G48" s="77">
        <v>1974</v>
      </c>
      <c r="H48" s="518">
        <v>299910.49</v>
      </c>
      <c r="I48" s="632" t="s">
        <v>931</v>
      </c>
      <c r="J48" s="72" t="s">
        <v>702</v>
      </c>
      <c r="K48" s="158" t="s">
        <v>703</v>
      </c>
      <c r="L48" s="2" t="s">
        <v>704</v>
      </c>
      <c r="M48" s="2" t="s">
        <v>705</v>
      </c>
      <c r="N48" s="2" t="s">
        <v>706</v>
      </c>
      <c r="O48" s="77"/>
      <c r="P48" s="77"/>
      <c r="Q48" s="77"/>
      <c r="R48" s="77"/>
      <c r="S48" s="77"/>
      <c r="T48" s="77"/>
      <c r="U48" s="77"/>
      <c r="V48" s="77"/>
      <c r="W48" s="77"/>
      <c r="X48" s="77"/>
      <c r="Y48" s="77"/>
      <c r="Z48" s="77"/>
      <c r="AA48" s="72" t="s">
        <v>704</v>
      </c>
      <c r="AB48" s="72" t="s">
        <v>705</v>
      </c>
      <c r="AC48" s="72" t="s">
        <v>706</v>
      </c>
      <c r="AD48" s="72" t="s">
        <v>716</v>
      </c>
      <c r="AE48" s="72"/>
      <c r="AF48" s="72"/>
      <c r="AG48" s="72"/>
      <c r="AH48" s="72"/>
      <c r="AI48" s="72"/>
      <c r="AJ48" s="72"/>
      <c r="AK48" s="72"/>
      <c r="AL48" s="72">
        <v>749</v>
      </c>
      <c r="AM48" s="72">
        <v>1</v>
      </c>
      <c r="AN48" s="72" t="s">
        <v>717</v>
      </c>
      <c r="AO48" s="72" t="s">
        <v>192</v>
      </c>
    </row>
    <row r="49" spans="1:41" s="312" customFormat="1" ht="153" x14ac:dyDescent="0.2">
      <c r="A49" s="72" t="s">
        <v>97</v>
      </c>
      <c r="B49" s="172" t="s">
        <v>687</v>
      </c>
      <c r="C49" s="77" t="s">
        <v>685</v>
      </c>
      <c r="D49" s="77" t="s">
        <v>677</v>
      </c>
      <c r="E49" s="77" t="s">
        <v>686</v>
      </c>
      <c r="F49" s="77" t="s">
        <v>686</v>
      </c>
      <c r="G49" s="77">
        <v>1985</v>
      </c>
      <c r="H49" s="518">
        <v>1103206.1599999999</v>
      </c>
      <c r="I49" s="632" t="s">
        <v>931</v>
      </c>
      <c r="J49" s="72" t="s">
        <v>707</v>
      </c>
      <c r="K49" s="158" t="s">
        <v>703</v>
      </c>
      <c r="L49" s="2" t="s">
        <v>708</v>
      </c>
      <c r="M49" s="2" t="s">
        <v>709</v>
      </c>
      <c r="N49" s="2" t="s">
        <v>710</v>
      </c>
      <c r="O49" s="77"/>
      <c r="P49" s="77"/>
      <c r="Q49" s="77"/>
      <c r="R49" s="77"/>
      <c r="S49" s="77"/>
      <c r="T49" s="77"/>
      <c r="U49" s="77"/>
      <c r="V49" s="77"/>
      <c r="W49" s="77"/>
      <c r="X49" s="77"/>
      <c r="Y49" s="77"/>
      <c r="Z49" s="77"/>
      <c r="AA49" s="72" t="s">
        <v>708</v>
      </c>
      <c r="AB49" s="72" t="s">
        <v>709</v>
      </c>
      <c r="AC49" s="72" t="s">
        <v>710</v>
      </c>
      <c r="AD49" s="72" t="s">
        <v>716</v>
      </c>
      <c r="AE49" s="72"/>
      <c r="AF49" s="72"/>
      <c r="AG49" s="72"/>
      <c r="AH49" s="72"/>
      <c r="AI49" s="72"/>
      <c r="AJ49" s="72"/>
      <c r="AK49" s="72"/>
      <c r="AL49" s="72">
        <v>1929</v>
      </c>
      <c r="AM49" s="72">
        <v>1</v>
      </c>
      <c r="AN49" s="72" t="s">
        <v>717</v>
      </c>
      <c r="AO49" s="72" t="s">
        <v>192</v>
      </c>
    </row>
    <row r="50" spans="1:41" s="313" customFormat="1" x14ac:dyDescent="0.2">
      <c r="A50" s="525" t="s">
        <v>12</v>
      </c>
      <c r="B50" s="525"/>
      <c r="C50" s="525"/>
      <c r="D50" s="525"/>
      <c r="E50" s="525"/>
      <c r="F50" s="525"/>
      <c r="G50" s="525"/>
      <c r="H50" s="217">
        <f>SUM(H39:H49)</f>
        <v>19960610.529999997</v>
      </c>
      <c r="I50" s="369"/>
      <c r="J50" s="319"/>
      <c r="K50" s="319"/>
      <c r="L50" s="319"/>
      <c r="M50" s="319"/>
      <c r="N50" s="319"/>
      <c r="O50" s="319"/>
      <c r="P50" s="319"/>
      <c r="Q50" s="319"/>
      <c r="R50" s="319"/>
      <c r="S50" s="319"/>
      <c r="T50" s="319"/>
      <c r="U50" s="319"/>
      <c r="V50" s="319"/>
      <c r="W50" s="319"/>
      <c r="X50" s="319"/>
      <c r="Y50" s="319"/>
      <c r="Z50" s="319"/>
      <c r="AA50" s="332"/>
      <c r="AB50" s="332"/>
      <c r="AC50" s="332"/>
      <c r="AD50" s="332"/>
      <c r="AE50" s="332"/>
      <c r="AF50" s="332"/>
      <c r="AG50" s="332"/>
      <c r="AH50" s="332"/>
      <c r="AI50" s="332"/>
      <c r="AJ50" s="332"/>
      <c r="AK50" s="332"/>
      <c r="AL50" s="332"/>
      <c r="AM50" s="332"/>
      <c r="AN50" s="332"/>
      <c r="AO50" s="332"/>
    </row>
    <row r="51" spans="1:41" s="312" customFormat="1" ht="12.75" customHeight="1" x14ac:dyDescent="0.2">
      <c r="A51" s="529" t="s">
        <v>131</v>
      </c>
      <c r="B51" s="529"/>
      <c r="C51" s="529"/>
      <c r="D51" s="529"/>
      <c r="E51" s="529"/>
      <c r="F51" s="529"/>
      <c r="G51" s="529"/>
      <c r="H51" s="529"/>
      <c r="I51" s="359"/>
      <c r="J51" s="315"/>
      <c r="K51" s="315"/>
      <c r="L51" s="315"/>
      <c r="M51" s="315"/>
      <c r="N51" s="315"/>
      <c r="O51" s="315"/>
      <c r="P51" s="315"/>
      <c r="Q51" s="315"/>
      <c r="R51" s="315"/>
      <c r="S51" s="315"/>
      <c r="T51" s="315"/>
      <c r="U51" s="315"/>
      <c r="V51" s="315"/>
      <c r="W51" s="315"/>
      <c r="X51" s="315"/>
      <c r="Y51" s="315"/>
      <c r="Z51" s="315"/>
      <c r="AA51" s="317"/>
      <c r="AB51" s="317"/>
      <c r="AC51" s="317"/>
      <c r="AD51" s="317"/>
      <c r="AE51" s="317"/>
      <c r="AF51" s="317"/>
      <c r="AG51" s="317"/>
      <c r="AH51" s="317"/>
      <c r="AI51" s="317"/>
      <c r="AJ51" s="317"/>
      <c r="AK51" s="317"/>
      <c r="AL51" s="317"/>
      <c r="AM51" s="317"/>
      <c r="AN51" s="317"/>
      <c r="AO51" s="320"/>
    </row>
    <row r="52" spans="1:41" s="313" customFormat="1" x14ac:dyDescent="0.2">
      <c r="A52" s="530" t="s">
        <v>78</v>
      </c>
      <c r="B52" s="530"/>
      <c r="C52" s="530"/>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310"/>
      <c r="AB52" s="310"/>
      <c r="AC52" s="310"/>
      <c r="AD52" s="310"/>
      <c r="AE52" s="310"/>
      <c r="AF52" s="310"/>
      <c r="AG52" s="310"/>
      <c r="AH52" s="310"/>
      <c r="AI52" s="310"/>
      <c r="AJ52" s="310"/>
      <c r="AK52" s="310"/>
      <c r="AL52" s="310"/>
      <c r="AM52" s="310"/>
      <c r="AN52" s="310"/>
      <c r="AO52" s="310"/>
    </row>
    <row r="53" spans="1:41" s="312" customFormat="1" x14ac:dyDescent="0.2">
      <c r="A53" s="529" t="s">
        <v>105</v>
      </c>
      <c r="B53" s="529"/>
      <c r="C53" s="529"/>
      <c r="D53" s="529"/>
      <c r="E53" s="529"/>
      <c r="F53" s="529"/>
      <c r="G53" s="529"/>
      <c r="H53" s="529"/>
      <c r="I53" s="359"/>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row>
    <row r="54" spans="1:41" s="312" customFormat="1" ht="25.5" x14ac:dyDescent="0.2">
      <c r="A54" s="72" t="s">
        <v>79</v>
      </c>
      <c r="B54" s="172" t="s">
        <v>343</v>
      </c>
      <c r="C54" s="77" t="s">
        <v>344</v>
      </c>
      <c r="D54" s="77" t="s">
        <v>345</v>
      </c>
      <c r="E54" s="77" t="s">
        <v>192</v>
      </c>
      <c r="F54" s="77" t="s">
        <v>192</v>
      </c>
      <c r="G54" s="77">
        <v>1963</v>
      </c>
      <c r="H54" s="213">
        <v>4970000</v>
      </c>
      <c r="I54" s="366" t="s">
        <v>1403</v>
      </c>
      <c r="J54" s="72" t="s">
        <v>347</v>
      </c>
      <c r="K54" s="158" t="s">
        <v>348</v>
      </c>
      <c r="L54" s="2" t="s">
        <v>349</v>
      </c>
      <c r="M54" s="2" t="s">
        <v>350</v>
      </c>
      <c r="N54" s="2" t="s">
        <v>351</v>
      </c>
      <c r="O54" s="77"/>
      <c r="P54" s="77"/>
      <c r="Q54" s="77"/>
      <c r="R54" s="77"/>
      <c r="S54" s="77"/>
      <c r="T54" s="77"/>
      <c r="U54" s="77"/>
      <c r="V54" s="77"/>
      <c r="W54" s="77"/>
      <c r="X54" s="77"/>
      <c r="Y54" s="77"/>
      <c r="Z54" s="77"/>
      <c r="AA54" s="72" t="s">
        <v>349</v>
      </c>
      <c r="AB54" s="72" t="s">
        <v>350</v>
      </c>
      <c r="AC54" s="72" t="s">
        <v>351</v>
      </c>
      <c r="AD54" s="72" t="s">
        <v>353</v>
      </c>
      <c r="AE54" s="72" t="s">
        <v>354</v>
      </c>
      <c r="AF54" s="72" t="s">
        <v>355</v>
      </c>
      <c r="AG54" s="72" t="s">
        <v>356</v>
      </c>
      <c r="AH54" s="72" t="s">
        <v>356</v>
      </c>
      <c r="AI54" s="72" t="s">
        <v>357</v>
      </c>
      <c r="AJ54" s="72" t="s">
        <v>358</v>
      </c>
      <c r="AK54" s="72" t="s">
        <v>357</v>
      </c>
      <c r="AL54" s="72">
        <v>2591</v>
      </c>
      <c r="AM54" s="72">
        <v>2</v>
      </c>
      <c r="AN54" s="72" t="s">
        <v>192</v>
      </c>
      <c r="AO54" s="72" t="s">
        <v>192</v>
      </c>
    </row>
    <row r="55" spans="1:41" s="312" customFormat="1" ht="25.5" x14ac:dyDescent="0.2">
      <c r="A55" s="72" t="s">
        <v>88</v>
      </c>
      <c r="B55" s="172" t="s">
        <v>1401</v>
      </c>
      <c r="C55" s="77" t="s">
        <v>346</v>
      </c>
      <c r="D55" s="77" t="s">
        <v>345</v>
      </c>
      <c r="E55" s="77" t="s">
        <v>192</v>
      </c>
      <c r="F55" s="77" t="s">
        <v>192</v>
      </c>
      <c r="G55" s="77">
        <v>2014</v>
      </c>
      <c r="H55" s="213">
        <v>6405299.0800000001</v>
      </c>
      <c r="I55" s="366" t="s">
        <v>931</v>
      </c>
      <c r="J55" s="72" t="s">
        <v>347</v>
      </c>
      <c r="K55" s="158" t="s">
        <v>352</v>
      </c>
      <c r="L55" s="2" t="s">
        <v>349</v>
      </c>
      <c r="M55" s="2"/>
      <c r="N55" s="2"/>
      <c r="O55" s="77"/>
      <c r="P55" s="77"/>
      <c r="Q55" s="77"/>
      <c r="R55" s="77"/>
      <c r="S55" s="77"/>
      <c r="T55" s="77"/>
      <c r="U55" s="77"/>
      <c r="V55" s="77"/>
      <c r="W55" s="77"/>
      <c r="X55" s="77"/>
      <c r="Y55" s="77"/>
      <c r="Z55" s="77"/>
      <c r="AA55" s="72" t="s">
        <v>349</v>
      </c>
      <c r="AB55" s="72"/>
      <c r="AC55" s="72"/>
      <c r="AD55" s="72" t="s">
        <v>353</v>
      </c>
      <c r="AE55" s="72" t="s">
        <v>358</v>
      </c>
      <c r="AF55" s="72" t="s">
        <v>359</v>
      </c>
      <c r="AG55" s="72" t="s">
        <v>359</v>
      </c>
      <c r="AH55" s="72" t="s">
        <v>359</v>
      </c>
      <c r="AI55" s="72" t="s">
        <v>359</v>
      </c>
      <c r="AJ55" s="72" t="s">
        <v>358</v>
      </c>
      <c r="AK55" s="72" t="s">
        <v>359</v>
      </c>
      <c r="AL55" s="72">
        <v>2150</v>
      </c>
      <c r="AM55" s="72">
        <v>2</v>
      </c>
      <c r="AN55" s="72" t="s">
        <v>192</v>
      </c>
      <c r="AO55" s="72" t="s">
        <v>192</v>
      </c>
    </row>
    <row r="56" spans="1:41" s="313" customFormat="1" x14ac:dyDescent="0.2">
      <c r="A56" s="85"/>
      <c r="B56" s="86" t="s">
        <v>0</v>
      </c>
      <c r="C56" s="87"/>
      <c r="D56" s="85"/>
      <c r="E56" s="85"/>
      <c r="F56" s="85"/>
      <c r="G56" s="85"/>
      <c r="H56" s="127">
        <f>SUM(H54:H55)</f>
        <v>11375299.08</v>
      </c>
      <c r="I56" s="127"/>
      <c r="J56" s="88"/>
      <c r="K56" s="85"/>
      <c r="L56" s="85"/>
      <c r="M56" s="89"/>
      <c r="N56" s="89"/>
      <c r="O56" s="89"/>
      <c r="P56" s="89"/>
      <c r="Q56" s="85"/>
      <c r="R56" s="85"/>
      <c r="S56" s="85"/>
      <c r="T56" s="85"/>
      <c r="U56" s="85"/>
      <c r="V56" s="2"/>
      <c r="W56" s="2"/>
      <c r="X56" s="2"/>
      <c r="Y56" s="2"/>
      <c r="Z56" s="2"/>
      <c r="AA56" s="310"/>
      <c r="AB56" s="310"/>
      <c r="AC56" s="310"/>
      <c r="AD56" s="310"/>
      <c r="AE56" s="310"/>
      <c r="AF56" s="310"/>
      <c r="AG56" s="310"/>
      <c r="AH56" s="310"/>
      <c r="AI56" s="310"/>
      <c r="AJ56" s="310"/>
      <c r="AK56" s="310"/>
      <c r="AL56" s="310"/>
      <c r="AM56" s="310"/>
      <c r="AN56" s="310"/>
      <c r="AO56" s="310"/>
    </row>
    <row r="57" spans="1:41" s="312" customFormat="1" x14ac:dyDescent="0.2">
      <c r="A57" s="529" t="s">
        <v>111</v>
      </c>
      <c r="B57" s="529"/>
      <c r="C57" s="529"/>
      <c r="D57" s="529"/>
      <c r="E57" s="529"/>
      <c r="F57" s="529"/>
      <c r="G57" s="529"/>
      <c r="H57" s="529"/>
      <c r="I57" s="359"/>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row>
    <row r="58" spans="1:41" s="312" customFormat="1" ht="89.25" x14ac:dyDescent="0.2">
      <c r="A58" s="72" t="s">
        <v>79</v>
      </c>
      <c r="B58" s="172" t="s">
        <v>554</v>
      </c>
      <c r="C58" s="77" t="s">
        <v>555</v>
      </c>
      <c r="D58" s="77" t="s">
        <v>345</v>
      </c>
      <c r="E58" s="77"/>
      <c r="F58" s="77" t="s">
        <v>192</v>
      </c>
      <c r="G58" s="77">
        <v>1972</v>
      </c>
      <c r="H58" s="213">
        <v>6830000</v>
      </c>
      <c r="I58" s="366" t="s">
        <v>1403</v>
      </c>
      <c r="J58" s="72" t="s">
        <v>558</v>
      </c>
      <c r="K58" s="158" t="s">
        <v>559</v>
      </c>
      <c r="L58" s="2"/>
      <c r="M58" s="2"/>
      <c r="N58" s="2"/>
      <c r="O58" s="77"/>
      <c r="P58" s="77"/>
      <c r="Q58" s="77"/>
      <c r="R58" s="77"/>
      <c r="S58" s="77"/>
      <c r="T58" s="77"/>
      <c r="U58" s="77"/>
      <c r="V58" s="77"/>
      <c r="W58" s="77"/>
      <c r="X58" s="77"/>
      <c r="Y58" s="77"/>
      <c r="Z58" s="77"/>
      <c r="AA58" s="72" t="s">
        <v>561</v>
      </c>
      <c r="AB58" s="72" t="s">
        <v>562</v>
      </c>
      <c r="AC58" s="72" t="s">
        <v>563</v>
      </c>
      <c r="AD58" s="72"/>
      <c r="AE58" s="72"/>
      <c r="AF58" s="72" t="s">
        <v>191</v>
      </c>
      <c r="AG58" s="72" t="s">
        <v>200</v>
      </c>
      <c r="AH58" s="72" t="s">
        <v>200</v>
      </c>
      <c r="AI58" s="72" t="s">
        <v>191</v>
      </c>
      <c r="AJ58" s="72" t="s">
        <v>358</v>
      </c>
      <c r="AK58" s="72" t="s">
        <v>200</v>
      </c>
      <c r="AL58" s="72">
        <v>2487</v>
      </c>
      <c r="AM58" s="72">
        <v>3</v>
      </c>
      <c r="AN58" s="72" t="s">
        <v>345</v>
      </c>
      <c r="AO58" s="72" t="s">
        <v>192</v>
      </c>
    </row>
    <row r="59" spans="1:41" s="312" customFormat="1" ht="51" x14ac:dyDescent="0.2">
      <c r="A59" s="72" t="s">
        <v>88</v>
      </c>
      <c r="B59" s="172" t="s">
        <v>556</v>
      </c>
      <c r="C59" s="77" t="s">
        <v>557</v>
      </c>
      <c r="D59" s="77" t="s">
        <v>345</v>
      </c>
      <c r="E59" s="77"/>
      <c r="F59" s="77" t="s">
        <v>192</v>
      </c>
      <c r="G59" s="77">
        <v>2013</v>
      </c>
      <c r="H59" s="213">
        <v>128494.09</v>
      </c>
      <c r="I59" s="366" t="s">
        <v>931</v>
      </c>
      <c r="J59" s="72" t="s">
        <v>560</v>
      </c>
      <c r="K59" s="158" t="s">
        <v>559</v>
      </c>
      <c r="L59" s="2"/>
      <c r="M59" s="2"/>
      <c r="N59" s="2"/>
      <c r="O59" s="77"/>
      <c r="P59" s="77"/>
      <c r="Q59" s="77"/>
      <c r="R59" s="77"/>
      <c r="S59" s="77"/>
      <c r="T59" s="77"/>
      <c r="U59" s="77"/>
      <c r="V59" s="77"/>
      <c r="W59" s="77"/>
      <c r="X59" s="77"/>
      <c r="Y59" s="77"/>
      <c r="Z59" s="77"/>
      <c r="AA59" s="72"/>
      <c r="AB59" s="72"/>
      <c r="AC59" s="72"/>
      <c r="AD59" s="72"/>
      <c r="AE59" s="72"/>
      <c r="AF59" s="72"/>
      <c r="AG59" s="72"/>
      <c r="AH59" s="72"/>
      <c r="AI59" s="72"/>
      <c r="AJ59" s="72"/>
      <c r="AK59" s="72"/>
      <c r="AL59" s="72"/>
      <c r="AM59" s="72"/>
      <c r="AN59" s="72"/>
      <c r="AO59" s="72"/>
    </row>
    <row r="60" spans="1:41" s="312" customFormat="1" x14ac:dyDescent="0.2">
      <c r="A60" s="525" t="s">
        <v>12</v>
      </c>
      <c r="B60" s="525"/>
      <c r="C60" s="525"/>
      <c r="D60" s="525"/>
      <c r="E60" s="525"/>
      <c r="F60" s="525"/>
      <c r="G60" s="525"/>
      <c r="H60" s="318">
        <f>SUM(H58:H59)</f>
        <v>6958494.0899999999</v>
      </c>
      <c r="I60" s="370"/>
      <c r="J60" s="319"/>
      <c r="K60" s="319"/>
      <c r="L60" s="319"/>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19"/>
      <c r="AN60" s="319"/>
      <c r="AO60" s="319"/>
    </row>
    <row r="61" spans="1:41" s="312" customFormat="1" x14ac:dyDescent="0.2">
      <c r="A61" s="529" t="s">
        <v>103</v>
      </c>
      <c r="B61" s="529"/>
      <c r="C61" s="529"/>
      <c r="D61" s="529"/>
      <c r="E61" s="529"/>
      <c r="F61" s="529"/>
      <c r="G61" s="529"/>
      <c r="H61" s="529"/>
      <c r="I61" s="359"/>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5"/>
      <c r="AH61" s="315"/>
      <c r="AI61" s="315"/>
      <c r="AJ61" s="315"/>
      <c r="AK61" s="315"/>
      <c r="AL61" s="315"/>
      <c r="AM61" s="315"/>
      <c r="AN61" s="315"/>
      <c r="AO61" s="315"/>
    </row>
    <row r="62" spans="1:41" s="312" customFormat="1" ht="38.25" x14ac:dyDescent="0.2">
      <c r="A62" s="72" t="s">
        <v>79</v>
      </c>
      <c r="B62" s="172" t="s">
        <v>883</v>
      </c>
      <c r="C62" s="77" t="s">
        <v>884</v>
      </c>
      <c r="D62" s="77" t="s">
        <v>345</v>
      </c>
      <c r="E62" s="77" t="s">
        <v>192</v>
      </c>
      <c r="F62" s="77" t="s">
        <v>192</v>
      </c>
      <c r="G62" s="77">
        <v>1999</v>
      </c>
      <c r="H62" s="213">
        <v>3285</v>
      </c>
      <c r="I62" s="366" t="s">
        <v>931</v>
      </c>
      <c r="J62" s="72" t="s">
        <v>885</v>
      </c>
      <c r="K62" s="158" t="s">
        <v>886</v>
      </c>
      <c r="L62" s="2" t="s">
        <v>887</v>
      </c>
      <c r="M62" s="2" t="s">
        <v>887</v>
      </c>
      <c r="N62" s="2" t="s">
        <v>888</v>
      </c>
      <c r="O62" s="77"/>
      <c r="P62" s="77"/>
      <c r="Q62" s="77"/>
      <c r="R62" s="77"/>
      <c r="S62" s="77"/>
      <c r="T62" s="77"/>
      <c r="U62" s="77"/>
      <c r="V62" s="77"/>
      <c r="W62" s="77"/>
      <c r="X62" s="77"/>
      <c r="Y62" s="77"/>
      <c r="Z62" s="77"/>
      <c r="AA62" s="72" t="s">
        <v>887</v>
      </c>
      <c r="AB62" s="72" t="s">
        <v>887</v>
      </c>
      <c r="AC62" s="72" t="s">
        <v>888</v>
      </c>
      <c r="AD62" s="72" t="s">
        <v>889</v>
      </c>
      <c r="AE62" s="72" t="s">
        <v>358</v>
      </c>
      <c r="AF62" s="72" t="s">
        <v>191</v>
      </c>
      <c r="AG62" s="72" t="s">
        <v>358</v>
      </c>
      <c r="AH62" s="72" t="s">
        <v>358</v>
      </c>
      <c r="AI62" s="72" t="s">
        <v>358</v>
      </c>
      <c r="AJ62" s="72" t="s">
        <v>358</v>
      </c>
      <c r="AK62" s="72" t="s">
        <v>358</v>
      </c>
      <c r="AL62" s="72">
        <v>20</v>
      </c>
      <c r="AM62" s="72">
        <v>1</v>
      </c>
      <c r="AN62" s="72" t="s">
        <v>717</v>
      </c>
      <c r="AO62" s="72" t="s">
        <v>192</v>
      </c>
    </row>
    <row r="63" spans="1:41" s="312" customFormat="1" x14ac:dyDescent="0.2">
      <c r="A63" s="531" t="s">
        <v>0</v>
      </c>
      <c r="B63" s="532"/>
      <c r="C63" s="532"/>
      <c r="D63" s="532"/>
      <c r="E63" s="532"/>
      <c r="F63" s="532"/>
      <c r="G63" s="532"/>
      <c r="H63" s="218">
        <f>H62</f>
        <v>3285</v>
      </c>
      <c r="I63" s="127"/>
      <c r="J63" s="267"/>
      <c r="K63" s="267"/>
      <c r="L63" s="267"/>
      <c r="M63" s="267"/>
      <c r="N63" s="267"/>
      <c r="O63" s="267"/>
      <c r="P63" s="267"/>
      <c r="Q63" s="267"/>
      <c r="R63" s="267"/>
      <c r="S63" s="267"/>
      <c r="T63" s="267"/>
      <c r="U63" s="267"/>
      <c r="V63" s="267"/>
      <c r="W63" s="267"/>
      <c r="X63" s="267"/>
      <c r="Y63" s="267"/>
      <c r="Z63" s="267"/>
      <c r="AA63" s="333"/>
      <c r="AB63" s="333"/>
      <c r="AC63" s="333"/>
      <c r="AD63" s="333"/>
      <c r="AE63" s="333"/>
      <c r="AF63" s="333"/>
      <c r="AG63" s="333"/>
      <c r="AH63" s="333"/>
      <c r="AI63" s="333"/>
      <c r="AJ63" s="333"/>
      <c r="AK63" s="333"/>
      <c r="AL63" s="333"/>
      <c r="AM63" s="333"/>
      <c r="AN63" s="333"/>
      <c r="AO63" s="267"/>
    </row>
    <row r="64" spans="1:41" s="312" customFormat="1" x14ac:dyDescent="0.2">
      <c r="A64" s="529" t="s">
        <v>108</v>
      </c>
      <c r="B64" s="529"/>
      <c r="C64" s="529"/>
      <c r="D64" s="529"/>
      <c r="E64" s="529"/>
      <c r="F64" s="529"/>
      <c r="G64" s="529"/>
      <c r="H64" s="529"/>
      <c r="I64" s="359"/>
      <c r="J64" s="315"/>
      <c r="K64" s="315"/>
      <c r="L64" s="315"/>
      <c r="M64" s="315"/>
      <c r="N64" s="315"/>
      <c r="O64" s="315"/>
      <c r="P64" s="315"/>
      <c r="Q64" s="315"/>
      <c r="R64" s="315"/>
      <c r="S64" s="315"/>
      <c r="T64" s="315"/>
      <c r="U64" s="315"/>
      <c r="V64" s="315"/>
      <c r="W64" s="315"/>
      <c r="X64" s="315"/>
      <c r="Y64" s="315"/>
      <c r="Z64" s="315"/>
      <c r="AA64" s="315"/>
      <c r="AB64" s="315"/>
      <c r="AC64" s="315"/>
      <c r="AD64" s="315"/>
      <c r="AE64" s="315"/>
      <c r="AF64" s="315"/>
      <c r="AG64" s="315"/>
      <c r="AH64" s="315"/>
      <c r="AI64" s="315"/>
      <c r="AJ64" s="315"/>
      <c r="AK64" s="315"/>
      <c r="AL64" s="315"/>
      <c r="AM64" s="315"/>
      <c r="AN64" s="315"/>
      <c r="AO64" s="315"/>
    </row>
    <row r="65" spans="1:41" s="312" customFormat="1" ht="89.25" x14ac:dyDescent="0.2">
      <c r="A65" s="72">
        <v>1</v>
      </c>
      <c r="B65" s="172" t="s">
        <v>243</v>
      </c>
      <c r="C65" s="77" t="s">
        <v>244</v>
      </c>
      <c r="D65" s="77" t="s">
        <v>177</v>
      </c>
      <c r="E65" s="77" t="s">
        <v>174</v>
      </c>
      <c r="F65" s="77" t="s">
        <v>174</v>
      </c>
      <c r="G65" s="77">
        <v>1980</v>
      </c>
      <c r="H65" s="213">
        <v>1212000</v>
      </c>
      <c r="I65" s="366" t="s">
        <v>1403</v>
      </c>
      <c r="J65" s="72" t="s">
        <v>246</v>
      </c>
      <c r="K65" s="158" t="s">
        <v>247</v>
      </c>
      <c r="L65" s="2" t="s">
        <v>197</v>
      </c>
      <c r="M65" s="2" t="s">
        <v>198</v>
      </c>
      <c r="N65" s="2" t="s">
        <v>199</v>
      </c>
      <c r="O65" s="77"/>
      <c r="P65" s="77"/>
      <c r="Q65" s="77"/>
      <c r="R65" s="77"/>
      <c r="S65" s="77"/>
      <c r="T65" s="77"/>
      <c r="U65" s="77"/>
      <c r="V65" s="77"/>
      <c r="W65" s="77"/>
      <c r="X65" s="77"/>
      <c r="Y65" s="77"/>
      <c r="Z65" s="77"/>
      <c r="AA65" s="72" t="s">
        <v>197</v>
      </c>
      <c r="AB65" s="72" t="s">
        <v>198</v>
      </c>
      <c r="AC65" s="72" t="s">
        <v>199</v>
      </c>
      <c r="AD65" s="72" t="s">
        <v>250</v>
      </c>
      <c r="AE65" s="72" t="s">
        <v>241</v>
      </c>
      <c r="AF65" s="72" t="s">
        <v>200</v>
      </c>
      <c r="AG65" s="72" t="s">
        <v>190</v>
      </c>
      <c r="AH65" s="72" t="s">
        <v>191</v>
      </c>
      <c r="AI65" s="72" t="s">
        <v>200</v>
      </c>
      <c r="AJ65" s="72" t="s">
        <v>191</v>
      </c>
      <c r="AK65" s="72" t="s">
        <v>191</v>
      </c>
      <c r="AL65" s="72" t="s">
        <v>249</v>
      </c>
      <c r="AM65" s="72">
        <v>2</v>
      </c>
      <c r="AN65" s="72" t="s">
        <v>174</v>
      </c>
      <c r="AO65" s="72" t="s">
        <v>174</v>
      </c>
    </row>
    <row r="66" spans="1:41" s="312" customFormat="1" ht="38.25" x14ac:dyDescent="0.2">
      <c r="A66" s="72">
        <v>2</v>
      </c>
      <c r="B66" s="172" t="s">
        <v>245</v>
      </c>
      <c r="C66" s="77" t="s">
        <v>241</v>
      </c>
      <c r="D66" s="77" t="s">
        <v>241</v>
      </c>
      <c r="E66" s="77" t="s">
        <v>241</v>
      </c>
      <c r="F66" s="77" t="s">
        <v>241</v>
      </c>
      <c r="G66" s="77">
        <v>1980</v>
      </c>
      <c r="H66" s="213">
        <v>36032</v>
      </c>
      <c r="I66" s="366" t="s">
        <v>931</v>
      </c>
      <c r="J66" s="72"/>
      <c r="K66" s="158" t="s">
        <v>248</v>
      </c>
      <c r="L66" s="2"/>
      <c r="M66" s="2"/>
      <c r="N66" s="2"/>
      <c r="O66" s="77"/>
      <c r="P66" s="77"/>
      <c r="Q66" s="77"/>
      <c r="R66" s="77"/>
      <c r="S66" s="77"/>
      <c r="T66" s="77"/>
      <c r="U66" s="77"/>
      <c r="V66" s="77"/>
      <c r="W66" s="77"/>
      <c r="X66" s="77"/>
      <c r="Y66" s="77"/>
      <c r="Z66" s="77"/>
      <c r="AA66" s="72"/>
      <c r="AB66" s="72"/>
      <c r="AC66" s="72"/>
      <c r="AD66" s="72"/>
      <c r="AE66" s="72"/>
      <c r="AF66" s="72"/>
      <c r="AG66" s="72"/>
      <c r="AH66" s="72"/>
      <c r="AI66" s="72"/>
      <c r="AJ66" s="72"/>
      <c r="AK66" s="72"/>
      <c r="AL66" s="72"/>
      <c r="AM66" s="72"/>
      <c r="AN66" s="72"/>
      <c r="AO66" s="72"/>
    </row>
    <row r="67" spans="1:41" s="312" customFormat="1" x14ac:dyDescent="0.2">
      <c r="A67" s="530" t="s">
        <v>0</v>
      </c>
      <c r="B67" s="533"/>
      <c r="C67" s="533"/>
      <c r="D67" s="533"/>
      <c r="E67" s="533"/>
      <c r="F67" s="533"/>
      <c r="G67" s="533"/>
      <c r="H67" s="219">
        <f>SUM(H65:H66)</f>
        <v>1248032</v>
      </c>
      <c r="I67" s="370"/>
      <c r="J67" s="146"/>
      <c r="K67" s="146"/>
      <c r="L67" s="146"/>
      <c r="M67" s="146"/>
      <c r="N67" s="146"/>
      <c r="O67" s="146"/>
      <c r="P67" s="146"/>
      <c r="Q67" s="146"/>
      <c r="R67" s="146"/>
      <c r="S67" s="146"/>
      <c r="T67" s="146"/>
      <c r="U67" s="146"/>
      <c r="V67" s="146"/>
      <c r="W67" s="146"/>
      <c r="X67" s="146"/>
      <c r="Y67" s="146"/>
      <c r="Z67" s="146"/>
      <c r="AA67" s="266"/>
      <c r="AB67" s="266"/>
      <c r="AC67" s="266"/>
      <c r="AD67" s="266"/>
      <c r="AE67" s="266"/>
      <c r="AF67" s="266"/>
      <c r="AG67" s="266"/>
      <c r="AH67" s="266"/>
      <c r="AI67" s="266"/>
      <c r="AJ67" s="266"/>
      <c r="AK67" s="266"/>
      <c r="AL67" s="266"/>
      <c r="AM67" s="266"/>
      <c r="AN67" s="266"/>
      <c r="AO67" s="146"/>
    </row>
    <row r="68" spans="1:41" s="6" customFormat="1" ht="13.5" customHeight="1" thickBot="1" x14ac:dyDescent="0.25">
      <c r="A68" s="343"/>
      <c r="B68" s="344"/>
      <c r="C68" s="344"/>
      <c r="D68" s="343"/>
      <c r="E68" s="343"/>
      <c r="F68" s="343"/>
      <c r="G68" s="345"/>
      <c r="H68" s="346"/>
      <c r="I68" s="373"/>
      <c r="J68" s="224"/>
      <c r="K68" s="224"/>
      <c r="L68" s="224"/>
      <c r="M68" s="224"/>
      <c r="N68" s="224"/>
      <c r="O68" s="224"/>
      <c r="P68" s="224"/>
      <c r="Q68" s="224"/>
      <c r="R68" s="224"/>
      <c r="S68" s="225"/>
      <c r="T68" s="225"/>
      <c r="U68" s="225"/>
      <c r="V68" s="225"/>
      <c r="W68" s="225"/>
      <c r="X68" s="225"/>
      <c r="Y68" s="225"/>
      <c r="Z68" s="225"/>
      <c r="AA68" s="347"/>
      <c r="AB68" s="347"/>
      <c r="AC68" s="347"/>
      <c r="AD68" s="347"/>
      <c r="AE68" s="347"/>
      <c r="AF68" s="347"/>
      <c r="AG68" s="347"/>
      <c r="AH68" s="347"/>
      <c r="AI68" s="347"/>
      <c r="AJ68" s="347"/>
      <c r="AK68" s="347"/>
      <c r="AL68" s="347"/>
      <c r="AM68" s="347"/>
      <c r="AN68" s="347"/>
      <c r="AO68" s="226"/>
    </row>
    <row r="69" spans="1:41" s="6" customFormat="1" ht="25.5" customHeight="1" thickBot="1" x14ac:dyDescent="0.25">
      <c r="A69" s="343"/>
      <c r="B69" s="535" t="s">
        <v>128</v>
      </c>
      <c r="C69" s="536"/>
      <c r="D69" s="536"/>
      <c r="E69" s="348"/>
      <c r="F69" s="349"/>
      <c r="G69" s="350" t="s">
        <v>0</v>
      </c>
      <c r="H69" s="351">
        <f>SUM(H13,H23,H28,H34,H37,H50,H56,H60,H63,H67)</f>
        <v>59286828.329999998</v>
      </c>
      <c r="I69" s="374"/>
      <c r="J69" s="224"/>
      <c r="K69" s="224"/>
      <c r="L69" s="224"/>
      <c r="M69" s="224"/>
      <c r="N69" s="224"/>
      <c r="O69" s="224"/>
      <c r="P69" s="224"/>
      <c r="Q69" s="224"/>
      <c r="R69" s="224"/>
      <c r="S69" s="225"/>
      <c r="T69" s="225"/>
      <c r="U69" s="225"/>
      <c r="V69" s="225"/>
      <c r="W69" s="225"/>
      <c r="X69" s="225"/>
      <c r="Y69" s="225"/>
      <c r="Z69" s="225"/>
      <c r="AA69" s="347"/>
      <c r="AB69" s="347"/>
      <c r="AC69" s="347"/>
      <c r="AD69" s="347"/>
      <c r="AE69" s="347"/>
      <c r="AF69" s="347"/>
      <c r="AG69" s="347"/>
      <c r="AH69" s="347"/>
      <c r="AI69" s="347"/>
      <c r="AJ69" s="347"/>
      <c r="AK69" s="347"/>
      <c r="AL69" s="347"/>
      <c r="AM69" s="347"/>
      <c r="AN69" s="347"/>
      <c r="AO69" s="226"/>
    </row>
    <row r="70" spans="1:41" s="6" customFormat="1" ht="56.25" customHeight="1" x14ac:dyDescent="0.2">
      <c r="A70" s="343"/>
      <c r="B70" s="526" t="s">
        <v>129</v>
      </c>
      <c r="C70" s="527"/>
      <c r="D70" s="527"/>
      <c r="E70" s="527"/>
      <c r="F70" s="528"/>
      <c r="G70" s="345"/>
      <c r="H70" s="346"/>
      <c r="I70" s="373"/>
      <c r="J70" s="224"/>
      <c r="K70" s="224"/>
      <c r="L70" s="224"/>
      <c r="M70" s="224"/>
      <c r="N70" s="224"/>
      <c r="O70" s="224"/>
      <c r="P70" s="224"/>
      <c r="Q70" s="224"/>
      <c r="R70" s="224"/>
      <c r="S70" s="225"/>
      <c r="T70" s="225"/>
      <c r="U70" s="225"/>
      <c r="V70" s="225"/>
      <c r="W70" s="225"/>
      <c r="X70" s="225"/>
      <c r="Y70" s="225"/>
      <c r="Z70" s="225"/>
      <c r="AA70" s="347"/>
      <c r="AB70" s="347"/>
      <c r="AC70" s="347"/>
      <c r="AD70" s="347"/>
      <c r="AE70" s="347"/>
      <c r="AF70" s="347"/>
      <c r="AG70" s="347"/>
      <c r="AH70" s="347"/>
      <c r="AI70" s="347"/>
      <c r="AJ70" s="347"/>
      <c r="AK70" s="347"/>
      <c r="AL70" s="347"/>
      <c r="AM70" s="347"/>
      <c r="AN70" s="347"/>
      <c r="AO70" s="226"/>
    </row>
    <row r="71" spans="1:41" s="6" customFormat="1" ht="13.5" customHeight="1" x14ac:dyDescent="0.2">
      <c r="A71" s="343"/>
      <c r="B71" s="344"/>
      <c r="C71" s="344"/>
      <c r="D71" s="343"/>
      <c r="E71" s="343"/>
      <c r="F71" s="343"/>
      <c r="G71" s="345"/>
      <c r="H71" s="346"/>
      <c r="I71" s="373"/>
      <c r="J71" s="224"/>
      <c r="K71" s="224"/>
      <c r="L71" s="224"/>
      <c r="M71" s="224"/>
      <c r="N71" s="224"/>
      <c r="O71" s="224"/>
      <c r="P71" s="224"/>
      <c r="Q71" s="224"/>
      <c r="R71" s="224"/>
      <c r="S71" s="225"/>
      <c r="T71" s="225"/>
      <c r="U71" s="225"/>
      <c r="V71" s="225"/>
      <c r="W71" s="225"/>
      <c r="X71" s="225"/>
      <c r="Y71" s="225"/>
      <c r="Z71" s="225"/>
      <c r="AA71" s="347"/>
      <c r="AB71" s="347"/>
      <c r="AC71" s="347"/>
      <c r="AD71" s="347"/>
      <c r="AE71" s="347"/>
      <c r="AF71" s="347"/>
      <c r="AG71" s="347"/>
      <c r="AH71" s="347"/>
      <c r="AI71" s="347"/>
      <c r="AJ71" s="347"/>
      <c r="AK71" s="347"/>
      <c r="AL71" s="347"/>
      <c r="AM71" s="347"/>
      <c r="AN71" s="347"/>
      <c r="AO71" s="226"/>
    </row>
    <row r="72" spans="1:41" s="6" customFormat="1" x14ac:dyDescent="0.2">
      <c r="A72" s="9"/>
      <c r="B72" s="335"/>
      <c r="C72" s="9"/>
      <c r="D72" s="143"/>
      <c r="E72" s="143"/>
      <c r="F72" s="142"/>
      <c r="G72" s="335"/>
      <c r="H72" s="336"/>
      <c r="I72" s="143"/>
      <c r="J72" s="220"/>
      <c r="K72" s="5"/>
      <c r="L72" s="5"/>
      <c r="M72" s="5"/>
      <c r="N72" s="5"/>
      <c r="O72" s="5"/>
      <c r="P72" s="5"/>
      <c r="Q72" s="5"/>
      <c r="R72" s="5"/>
      <c r="S72" s="226"/>
      <c r="T72" s="226"/>
      <c r="U72" s="226"/>
      <c r="V72" s="226"/>
      <c r="W72" s="226"/>
      <c r="X72" s="226"/>
      <c r="Y72" s="226"/>
      <c r="Z72" s="226"/>
      <c r="AA72" s="347"/>
      <c r="AB72" s="347"/>
      <c r="AC72" s="347"/>
      <c r="AD72" s="347"/>
      <c r="AE72" s="347"/>
      <c r="AF72" s="347"/>
      <c r="AG72" s="347"/>
      <c r="AH72" s="347"/>
      <c r="AI72" s="347"/>
      <c r="AJ72" s="347"/>
      <c r="AK72" s="347"/>
      <c r="AL72" s="347"/>
      <c r="AM72" s="347"/>
      <c r="AN72" s="347"/>
      <c r="AO72" s="226"/>
    </row>
    <row r="73" spans="1:41" s="6" customFormat="1" x14ac:dyDescent="0.2">
      <c r="A73" s="9"/>
      <c r="B73" s="335"/>
      <c r="C73" s="335"/>
      <c r="D73" s="5"/>
      <c r="E73" s="5"/>
      <c r="F73" s="5"/>
      <c r="G73" s="311"/>
      <c r="H73" s="352"/>
      <c r="I73" s="375"/>
      <c r="J73" s="5"/>
      <c r="K73" s="226"/>
      <c r="L73" s="226"/>
      <c r="M73" s="226"/>
      <c r="N73" s="226"/>
      <c r="O73" s="226"/>
      <c r="P73" s="226"/>
      <c r="Q73" s="226"/>
      <c r="R73" s="226"/>
      <c r="S73" s="226"/>
      <c r="T73" s="226"/>
      <c r="U73" s="226"/>
      <c r="V73" s="226"/>
      <c r="W73" s="226"/>
      <c r="X73" s="226"/>
      <c r="Y73" s="226"/>
      <c r="Z73" s="226"/>
      <c r="AA73" s="353"/>
      <c r="AB73" s="353"/>
      <c r="AC73" s="353"/>
      <c r="AD73" s="353"/>
      <c r="AE73" s="353"/>
      <c r="AF73" s="353"/>
      <c r="AG73" s="353"/>
      <c r="AH73" s="354"/>
      <c r="AI73" s="354"/>
      <c r="AJ73" s="354"/>
      <c r="AK73" s="354"/>
      <c r="AL73" s="354"/>
      <c r="AM73" s="354"/>
      <c r="AN73" s="354"/>
      <c r="AO73" s="225"/>
    </row>
    <row r="74" spans="1:41" s="6" customFormat="1" x14ac:dyDescent="0.2">
      <c r="A74" s="9"/>
      <c r="B74" s="335"/>
      <c r="C74" s="335"/>
      <c r="D74" s="5"/>
      <c r="E74" s="5"/>
      <c r="F74" s="5"/>
      <c r="G74" s="311"/>
      <c r="H74" s="352"/>
      <c r="I74" s="375"/>
      <c r="J74" s="5"/>
      <c r="K74" s="226"/>
      <c r="L74" s="226"/>
      <c r="M74" s="226"/>
      <c r="N74" s="226"/>
      <c r="O74" s="226"/>
      <c r="P74" s="226"/>
      <c r="Q74" s="226"/>
      <c r="R74" s="226"/>
      <c r="S74" s="226"/>
      <c r="T74" s="226"/>
      <c r="U74" s="226"/>
      <c r="V74" s="226"/>
      <c r="W74" s="226"/>
      <c r="X74" s="226"/>
      <c r="Y74" s="226"/>
      <c r="Z74" s="226"/>
      <c r="AA74" s="353"/>
      <c r="AB74" s="353"/>
      <c r="AC74" s="353"/>
      <c r="AD74" s="353"/>
      <c r="AE74" s="353"/>
      <c r="AF74" s="353"/>
      <c r="AG74" s="353"/>
      <c r="AH74" s="354"/>
      <c r="AI74" s="354"/>
      <c r="AJ74" s="354"/>
      <c r="AK74" s="354"/>
      <c r="AL74" s="354"/>
      <c r="AM74" s="354"/>
      <c r="AN74" s="354"/>
      <c r="AO74" s="225"/>
    </row>
    <row r="75" spans="1:41" s="6" customFormat="1" x14ac:dyDescent="0.2">
      <c r="A75" s="9"/>
      <c r="B75" s="335"/>
      <c r="C75" s="335"/>
      <c r="D75" s="5"/>
      <c r="E75" s="5"/>
      <c r="F75" s="5"/>
      <c r="G75" s="311"/>
      <c r="H75" s="352"/>
      <c r="I75" s="375"/>
      <c r="J75" s="5"/>
      <c r="K75" s="226"/>
      <c r="L75" s="226"/>
      <c r="M75" s="226"/>
      <c r="N75" s="226"/>
      <c r="O75" s="226"/>
      <c r="P75" s="226"/>
      <c r="Q75" s="226"/>
      <c r="R75" s="226"/>
      <c r="S75" s="226"/>
      <c r="T75" s="226"/>
      <c r="U75" s="226"/>
      <c r="V75" s="226"/>
      <c r="W75" s="226"/>
      <c r="X75" s="226"/>
      <c r="Y75" s="226"/>
      <c r="Z75" s="226"/>
      <c r="AA75" s="353"/>
      <c r="AB75" s="353"/>
      <c r="AC75" s="353"/>
      <c r="AD75" s="353"/>
      <c r="AE75" s="353"/>
      <c r="AF75" s="353"/>
      <c r="AG75" s="353"/>
      <c r="AH75" s="354"/>
      <c r="AI75" s="354"/>
      <c r="AJ75" s="354"/>
      <c r="AK75" s="354"/>
      <c r="AL75" s="354"/>
      <c r="AM75" s="354"/>
      <c r="AN75" s="354"/>
      <c r="AO75" s="225"/>
    </row>
    <row r="76" spans="1:41" ht="12.75" customHeight="1" x14ac:dyDescent="0.2">
      <c r="AA76" s="355"/>
      <c r="AB76" s="355"/>
      <c r="AC76" s="355"/>
      <c r="AD76" s="355"/>
      <c r="AE76" s="355"/>
      <c r="AF76" s="355"/>
      <c r="AG76" s="355"/>
      <c r="AH76" s="347"/>
      <c r="AI76" s="347"/>
      <c r="AJ76" s="347"/>
      <c r="AK76" s="347"/>
      <c r="AL76" s="347"/>
      <c r="AM76" s="347"/>
      <c r="AN76" s="347"/>
      <c r="AO76" s="226"/>
    </row>
    <row r="77" spans="1:41" s="6" customFormat="1" x14ac:dyDescent="0.2">
      <c r="A77" s="9"/>
      <c r="B77" s="335"/>
      <c r="C77" s="9"/>
      <c r="D77" s="143"/>
      <c r="E77" s="143"/>
      <c r="F77" s="142"/>
      <c r="G77" s="335"/>
      <c r="H77" s="336"/>
      <c r="I77" s="143"/>
      <c r="J77" s="220"/>
      <c r="K77" s="5"/>
      <c r="L77" s="5"/>
      <c r="M77" s="5"/>
      <c r="N77" s="5"/>
      <c r="O77" s="5"/>
      <c r="P77" s="5"/>
      <c r="Q77" s="5"/>
      <c r="R77" s="5"/>
      <c r="S77" s="226"/>
      <c r="T77" s="226"/>
      <c r="U77" s="226"/>
      <c r="V77" s="226"/>
      <c r="W77" s="226"/>
      <c r="X77" s="226"/>
      <c r="Y77" s="226"/>
      <c r="Z77" s="226"/>
      <c r="AA77" s="347"/>
      <c r="AB77" s="347"/>
      <c r="AC77" s="347"/>
      <c r="AD77" s="347"/>
      <c r="AE77" s="347"/>
      <c r="AF77" s="347"/>
      <c r="AG77" s="347"/>
      <c r="AH77" s="347"/>
      <c r="AI77" s="347"/>
      <c r="AJ77" s="347"/>
      <c r="AK77" s="347"/>
      <c r="AL77" s="347"/>
      <c r="AM77" s="347"/>
      <c r="AN77" s="347"/>
      <c r="AO77" s="226"/>
    </row>
    <row r="78" spans="1:41" s="6" customFormat="1" x14ac:dyDescent="0.2">
      <c r="A78" s="9"/>
      <c r="B78" s="335"/>
      <c r="C78" s="9"/>
      <c r="D78" s="143"/>
      <c r="E78" s="143"/>
      <c r="F78" s="142"/>
      <c r="G78" s="335"/>
      <c r="H78" s="336"/>
      <c r="I78" s="143"/>
      <c r="J78" s="220"/>
      <c r="K78" s="5"/>
      <c r="L78" s="5"/>
      <c r="M78" s="5"/>
      <c r="N78" s="5"/>
      <c r="O78" s="5"/>
      <c r="P78" s="5"/>
      <c r="Q78" s="5"/>
      <c r="R78" s="5"/>
      <c r="S78" s="226"/>
      <c r="T78" s="226"/>
      <c r="U78" s="226"/>
      <c r="V78" s="226"/>
      <c r="W78" s="226"/>
      <c r="X78" s="226"/>
      <c r="Y78" s="226"/>
      <c r="Z78" s="226"/>
      <c r="AA78" s="347"/>
      <c r="AB78" s="347"/>
      <c r="AC78" s="347"/>
      <c r="AD78" s="347"/>
      <c r="AE78" s="347"/>
      <c r="AF78" s="347"/>
      <c r="AG78" s="347"/>
      <c r="AH78" s="347"/>
      <c r="AI78" s="347"/>
      <c r="AJ78" s="347"/>
      <c r="AK78" s="347"/>
      <c r="AL78" s="347"/>
      <c r="AM78" s="347"/>
      <c r="AN78" s="347"/>
      <c r="AO78" s="226"/>
    </row>
    <row r="79" spans="1:41" x14ac:dyDescent="0.2">
      <c r="AA79" s="347"/>
      <c r="AB79" s="347"/>
      <c r="AC79" s="347"/>
      <c r="AD79" s="347"/>
      <c r="AE79" s="347"/>
      <c r="AF79" s="347"/>
      <c r="AG79" s="347"/>
      <c r="AH79" s="347"/>
      <c r="AI79" s="347"/>
      <c r="AJ79" s="347"/>
      <c r="AK79" s="347"/>
      <c r="AL79" s="347"/>
      <c r="AM79" s="347"/>
      <c r="AN79" s="347"/>
      <c r="AO79" s="226"/>
    </row>
    <row r="80" spans="1:41" ht="21.75" customHeight="1" x14ac:dyDescent="0.2"/>
    <row r="81" spans="27:41" x14ac:dyDescent="0.2">
      <c r="AA81" s="355"/>
      <c r="AB81" s="355"/>
      <c r="AC81" s="355"/>
      <c r="AD81" s="355"/>
      <c r="AE81" s="355"/>
      <c r="AF81" s="355"/>
      <c r="AG81" s="355"/>
      <c r="AH81" s="347"/>
      <c r="AI81" s="347"/>
      <c r="AJ81" s="347"/>
      <c r="AK81" s="347"/>
      <c r="AL81" s="347"/>
      <c r="AM81" s="347"/>
      <c r="AN81" s="347"/>
      <c r="AO81" s="226"/>
    </row>
    <row r="82" spans="27:41" x14ac:dyDescent="0.2">
      <c r="AA82" s="355"/>
      <c r="AB82" s="355"/>
      <c r="AC82" s="355"/>
      <c r="AD82" s="355"/>
      <c r="AE82" s="355"/>
      <c r="AF82" s="355"/>
      <c r="AG82" s="355"/>
      <c r="AH82" s="347"/>
      <c r="AI82" s="347"/>
      <c r="AJ82" s="347"/>
      <c r="AK82" s="347"/>
      <c r="AL82" s="347"/>
      <c r="AM82" s="347"/>
      <c r="AN82" s="347"/>
      <c r="AO82" s="226"/>
    </row>
  </sheetData>
  <mergeCells count="52">
    <mergeCell ref="A13:G13"/>
    <mergeCell ref="AM2:AM3"/>
    <mergeCell ref="AN2:AN3"/>
    <mergeCell ref="AO2:AO3"/>
    <mergeCell ref="AA2:AC2"/>
    <mergeCell ref="AD2:AD3"/>
    <mergeCell ref="AE2:AE3"/>
    <mergeCell ref="AF2:AK2"/>
    <mergeCell ref="AL2:AL3"/>
    <mergeCell ref="A14:H14"/>
    <mergeCell ref="A50:G50"/>
    <mergeCell ref="A24:H24"/>
    <mergeCell ref="A29:H29"/>
    <mergeCell ref="A38:H38"/>
    <mergeCell ref="A35:G35"/>
    <mergeCell ref="A28:G28"/>
    <mergeCell ref="H2:H3"/>
    <mergeCell ref="G2:G3"/>
    <mergeCell ref="E2:E3"/>
    <mergeCell ref="I2:I3"/>
    <mergeCell ref="A4:F4"/>
    <mergeCell ref="A2:A3"/>
    <mergeCell ref="B2:B3"/>
    <mergeCell ref="C2:C3"/>
    <mergeCell ref="D2:D3"/>
    <mergeCell ref="F2:F3"/>
    <mergeCell ref="J28:Z28"/>
    <mergeCell ref="J23:Z23"/>
    <mergeCell ref="A60:G60"/>
    <mergeCell ref="B70:F70"/>
    <mergeCell ref="A53:H53"/>
    <mergeCell ref="A51:H51"/>
    <mergeCell ref="A64:H64"/>
    <mergeCell ref="A57:H57"/>
    <mergeCell ref="A61:H61"/>
    <mergeCell ref="A52:Z52"/>
    <mergeCell ref="A34:G34"/>
    <mergeCell ref="A63:G63"/>
    <mergeCell ref="A67:G67"/>
    <mergeCell ref="A37:G37"/>
    <mergeCell ref="B69:D69"/>
    <mergeCell ref="A23:G23"/>
    <mergeCell ref="Z2:Z3"/>
    <mergeCell ref="J2:J3"/>
    <mergeCell ref="K2:K3"/>
    <mergeCell ref="L2:N2"/>
    <mergeCell ref="Q2:V2"/>
    <mergeCell ref="X2:X3"/>
    <mergeCell ref="O2:O3"/>
    <mergeCell ref="P2:P3"/>
    <mergeCell ref="Y2:Y3"/>
    <mergeCell ref="W2:W3"/>
  </mergeCells>
  <phoneticPr fontId="11" type="noConversion"/>
  <pageMargins left="0.78740157480314965" right="0.78740157480314965" top="0.98425196850393704" bottom="0.98425196850393704" header="0.51181102362204722" footer="0.51181102362204722"/>
  <pageSetup paperSize="9" scale="50" fitToHeight="2" orientation="portrait" r:id="rId1"/>
  <headerFooter alignWithMargins="0">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F1229"/>
  <sheetViews>
    <sheetView zoomScale="110" zoomScaleNormal="110" zoomScaleSheetLayoutView="75" workbookViewId="0">
      <selection activeCell="E710" sqref="E710"/>
    </sheetView>
  </sheetViews>
  <sheetFormatPr defaultRowHeight="12.75" x14ac:dyDescent="0.2"/>
  <cols>
    <col min="1" max="1" width="4.28515625" style="9" customWidth="1"/>
    <col min="2" max="2" width="47.5703125" style="15" customWidth="1"/>
    <col min="3" max="3" width="15.42578125" style="9" customWidth="1"/>
    <col min="4" max="4" width="18.42578125" style="258" customWidth="1"/>
    <col min="5" max="5" width="13.85546875" bestFit="1" customWidth="1"/>
    <col min="6" max="6" width="11.140625" customWidth="1"/>
    <col min="7" max="7" width="14.42578125" bestFit="1" customWidth="1"/>
    <col min="9" max="9" width="11.28515625" bestFit="1" customWidth="1"/>
  </cols>
  <sheetData>
    <row r="1" spans="1:4" x14ac:dyDescent="0.2">
      <c r="A1" s="141" t="s">
        <v>71</v>
      </c>
      <c r="D1" s="228"/>
    </row>
    <row r="3" spans="1:4" ht="12.75" customHeight="1" x14ac:dyDescent="0.2">
      <c r="A3" s="548" t="s">
        <v>1</v>
      </c>
      <c r="B3" s="549"/>
      <c r="C3" s="549"/>
      <c r="D3" s="550"/>
    </row>
    <row r="4" spans="1:4" ht="25.5" x14ac:dyDescent="0.2">
      <c r="A4" s="148" t="s">
        <v>13</v>
      </c>
      <c r="B4" s="3" t="s">
        <v>14</v>
      </c>
      <c r="C4" s="259" t="s">
        <v>15</v>
      </c>
      <c r="D4" s="261" t="s">
        <v>16</v>
      </c>
    </row>
    <row r="5" spans="1:4" ht="12.75" customHeight="1" x14ac:dyDescent="0.2">
      <c r="A5" s="554" t="s">
        <v>74</v>
      </c>
      <c r="B5" s="555"/>
      <c r="C5" s="555"/>
      <c r="D5" s="556"/>
    </row>
    <row r="6" spans="1:4" s="10" customFormat="1" x14ac:dyDescent="0.2">
      <c r="A6" s="69">
        <v>1</v>
      </c>
      <c r="B6" s="68" t="s">
        <v>965</v>
      </c>
      <c r="C6" s="69">
        <v>2013</v>
      </c>
      <c r="D6" s="229">
        <v>3173.4</v>
      </c>
    </row>
    <row r="7" spans="1:4" s="10" customFormat="1" x14ac:dyDescent="0.2">
      <c r="A7" s="69">
        <v>2</v>
      </c>
      <c r="B7" s="68" t="s">
        <v>966</v>
      </c>
      <c r="C7" s="69">
        <v>2013</v>
      </c>
      <c r="D7" s="229">
        <v>621.15</v>
      </c>
    </row>
    <row r="8" spans="1:4" s="10" customFormat="1" x14ac:dyDescent="0.2">
      <c r="A8" s="69">
        <v>3</v>
      </c>
      <c r="B8" s="68" t="s">
        <v>967</v>
      </c>
      <c r="C8" s="69">
        <v>2013</v>
      </c>
      <c r="D8" s="229">
        <v>541.20000000000005</v>
      </c>
    </row>
    <row r="9" spans="1:4" s="10" customFormat="1" x14ac:dyDescent="0.2">
      <c r="A9" s="69">
        <v>4</v>
      </c>
      <c r="B9" s="68" t="s">
        <v>968</v>
      </c>
      <c r="C9" s="69">
        <v>2013</v>
      </c>
      <c r="D9" s="229">
        <v>3173.4</v>
      </c>
    </row>
    <row r="10" spans="1:4" s="10" customFormat="1" x14ac:dyDescent="0.2">
      <c r="A10" s="69">
        <v>5</v>
      </c>
      <c r="B10" s="68" t="s">
        <v>969</v>
      </c>
      <c r="C10" s="69">
        <v>2013</v>
      </c>
      <c r="D10" s="229">
        <v>621.15</v>
      </c>
    </row>
    <row r="11" spans="1:4" s="10" customFormat="1" x14ac:dyDescent="0.2">
      <c r="A11" s="69">
        <v>6</v>
      </c>
      <c r="B11" s="68" t="s">
        <v>968</v>
      </c>
      <c r="C11" s="69">
        <v>2013</v>
      </c>
      <c r="D11" s="229">
        <v>3173.4</v>
      </c>
    </row>
    <row r="12" spans="1:4" s="10" customFormat="1" x14ac:dyDescent="0.2">
      <c r="A12" s="69">
        <v>7</v>
      </c>
      <c r="B12" s="68" t="s">
        <v>969</v>
      </c>
      <c r="C12" s="69">
        <v>2013</v>
      </c>
      <c r="D12" s="229">
        <v>621.15</v>
      </c>
    </row>
    <row r="13" spans="1:4" s="10" customFormat="1" x14ac:dyDescent="0.2">
      <c r="A13" s="69">
        <v>8</v>
      </c>
      <c r="B13" s="68" t="s">
        <v>968</v>
      </c>
      <c r="C13" s="69">
        <v>2013</v>
      </c>
      <c r="D13" s="229">
        <v>3173.4</v>
      </c>
    </row>
    <row r="14" spans="1:4" s="10" customFormat="1" x14ac:dyDescent="0.2">
      <c r="A14" s="69">
        <v>9</v>
      </c>
      <c r="B14" s="70" t="s">
        <v>969</v>
      </c>
      <c r="C14" s="69">
        <v>2013</v>
      </c>
      <c r="D14" s="230">
        <v>621.15</v>
      </c>
    </row>
    <row r="15" spans="1:4" s="10" customFormat="1" x14ac:dyDescent="0.2">
      <c r="A15" s="69">
        <v>10</v>
      </c>
      <c r="B15" s="71" t="s">
        <v>968</v>
      </c>
      <c r="C15" s="69">
        <v>2013</v>
      </c>
      <c r="D15" s="229">
        <v>3173.4</v>
      </c>
    </row>
    <row r="16" spans="1:4" s="10" customFormat="1" x14ac:dyDescent="0.2">
      <c r="A16" s="69">
        <v>11</v>
      </c>
      <c r="B16" s="70" t="s">
        <v>969</v>
      </c>
      <c r="C16" s="69">
        <v>2013</v>
      </c>
      <c r="D16" s="230">
        <v>621.15</v>
      </c>
    </row>
    <row r="17" spans="1:4" s="10" customFormat="1" x14ac:dyDescent="0.2">
      <c r="A17" s="69">
        <v>12</v>
      </c>
      <c r="B17" s="71" t="s">
        <v>970</v>
      </c>
      <c r="C17" s="69">
        <v>2013</v>
      </c>
      <c r="D17" s="229">
        <v>541.20000000000005</v>
      </c>
    </row>
    <row r="18" spans="1:4" s="10" customFormat="1" x14ac:dyDescent="0.2">
      <c r="A18" s="69">
        <v>13</v>
      </c>
      <c r="B18" s="70" t="s">
        <v>968</v>
      </c>
      <c r="C18" s="69">
        <v>2013</v>
      </c>
      <c r="D18" s="230">
        <v>3173.4</v>
      </c>
    </row>
    <row r="19" spans="1:4" s="10" customFormat="1" x14ac:dyDescent="0.2">
      <c r="A19" s="69">
        <v>14</v>
      </c>
      <c r="B19" s="71" t="s">
        <v>971</v>
      </c>
      <c r="C19" s="69">
        <v>2013</v>
      </c>
      <c r="D19" s="229">
        <v>1045.5</v>
      </c>
    </row>
    <row r="20" spans="1:4" s="10" customFormat="1" x14ac:dyDescent="0.2">
      <c r="A20" s="69">
        <v>15</v>
      </c>
      <c r="B20" s="70" t="s">
        <v>972</v>
      </c>
      <c r="C20" s="69">
        <v>2013</v>
      </c>
      <c r="D20" s="230">
        <v>19987.5</v>
      </c>
    </row>
    <row r="21" spans="1:4" s="10" customFormat="1" x14ac:dyDescent="0.2">
      <c r="A21" s="69">
        <v>16</v>
      </c>
      <c r="B21" s="71" t="s">
        <v>973</v>
      </c>
      <c r="C21" s="69">
        <v>2013</v>
      </c>
      <c r="D21" s="229">
        <v>22234.86</v>
      </c>
    </row>
    <row r="22" spans="1:4" s="10" customFormat="1" x14ac:dyDescent="0.2">
      <c r="A22" s="69">
        <v>17</v>
      </c>
      <c r="B22" s="70" t="s">
        <v>974</v>
      </c>
      <c r="C22" s="69">
        <v>2013</v>
      </c>
      <c r="D22" s="230">
        <v>22234.87</v>
      </c>
    </row>
    <row r="23" spans="1:4" s="10" customFormat="1" x14ac:dyDescent="0.2">
      <c r="A23" s="69">
        <v>18</v>
      </c>
      <c r="B23" s="71" t="s">
        <v>973</v>
      </c>
      <c r="C23" s="69">
        <v>2013</v>
      </c>
      <c r="D23" s="229">
        <v>25220.99</v>
      </c>
    </row>
    <row r="24" spans="1:4" s="10" customFormat="1" x14ac:dyDescent="0.2">
      <c r="A24" s="69">
        <v>19</v>
      </c>
      <c r="B24" s="71" t="s">
        <v>974</v>
      </c>
      <c r="C24" s="69">
        <v>2013</v>
      </c>
      <c r="D24" s="230">
        <v>39849.22</v>
      </c>
    </row>
    <row r="25" spans="1:4" s="10" customFormat="1" ht="25.5" x14ac:dyDescent="0.2">
      <c r="A25" s="69">
        <v>20</v>
      </c>
      <c r="B25" s="70" t="s">
        <v>975</v>
      </c>
      <c r="C25" s="69">
        <v>2013</v>
      </c>
      <c r="D25" s="229">
        <v>20839.46</v>
      </c>
    </row>
    <row r="26" spans="1:4" s="10" customFormat="1" ht="25.5" x14ac:dyDescent="0.2">
      <c r="A26" s="69">
        <v>21</v>
      </c>
      <c r="B26" s="71" t="s">
        <v>976</v>
      </c>
      <c r="C26" s="69">
        <v>2013</v>
      </c>
      <c r="D26" s="229">
        <v>8461.01</v>
      </c>
    </row>
    <row r="27" spans="1:4" s="10" customFormat="1" ht="25.5" x14ac:dyDescent="0.2">
      <c r="A27" s="69">
        <v>22</v>
      </c>
      <c r="B27" s="71" t="s">
        <v>977</v>
      </c>
      <c r="C27" s="69">
        <v>2013</v>
      </c>
      <c r="D27" s="229">
        <v>6506.17</v>
      </c>
    </row>
    <row r="28" spans="1:4" s="10" customFormat="1" x14ac:dyDescent="0.2">
      <c r="A28" s="69">
        <v>23</v>
      </c>
      <c r="B28" s="70" t="s">
        <v>978</v>
      </c>
      <c r="C28" s="69">
        <v>2013</v>
      </c>
      <c r="D28" s="229">
        <v>2776.69</v>
      </c>
    </row>
    <row r="29" spans="1:4" s="10" customFormat="1" ht="25.5" x14ac:dyDescent="0.2">
      <c r="A29" s="69">
        <v>24</v>
      </c>
      <c r="B29" s="71" t="s">
        <v>979</v>
      </c>
      <c r="C29" s="69">
        <v>2013</v>
      </c>
      <c r="D29" s="229">
        <v>2551.14</v>
      </c>
    </row>
    <row r="30" spans="1:4" s="10" customFormat="1" x14ac:dyDescent="0.2">
      <c r="A30" s="69">
        <v>25</v>
      </c>
      <c r="B30" s="71" t="s">
        <v>980</v>
      </c>
      <c r="C30" s="69">
        <v>2013</v>
      </c>
      <c r="D30" s="229">
        <v>505.56</v>
      </c>
    </row>
    <row r="31" spans="1:4" s="10" customFormat="1" x14ac:dyDescent="0.2">
      <c r="A31" s="69">
        <v>26</v>
      </c>
      <c r="B31" s="70" t="s">
        <v>981</v>
      </c>
      <c r="C31" s="69">
        <v>2013</v>
      </c>
      <c r="D31" s="229">
        <v>3713.37</v>
      </c>
    </row>
    <row r="32" spans="1:4" s="10" customFormat="1" x14ac:dyDescent="0.2">
      <c r="A32" s="69">
        <v>27</v>
      </c>
      <c r="B32" s="71" t="s">
        <v>1281</v>
      </c>
      <c r="C32" s="69">
        <v>2013</v>
      </c>
      <c r="D32" s="229">
        <v>2718.3</v>
      </c>
    </row>
    <row r="33" spans="1:4" s="10" customFormat="1" x14ac:dyDescent="0.2">
      <c r="A33" s="69">
        <v>28</v>
      </c>
      <c r="B33" s="71" t="s">
        <v>982</v>
      </c>
      <c r="C33" s="69">
        <v>2014</v>
      </c>
      <c r="D33" s="229">
        <v>4073.76</v>
      </c>
    </row>
    <row r="34" spans="1:4" s="10" customFormat="1" x14ac:dyDescent="0.2">
      <c r="A34" s="69">
        <v>29</v>
      </c>
      <c r="B34" s="73" t="s">
        <v>983</v>
      </c>
      <c r="C34" s="69">
        <v>2014</v>
      </c>
      <c r="D34" s="231">
        <v>3713.37</v>
      </c>
    </row>
    <row r="35" spans="1:4" s="10" customFormat="1" x14ac:dyDescent="0.2">
      <c r="A35" s="69">
        <v>30</v>
      </c>
      <c r="B35" s="71" t="s">
        <v>984</v>
      </c>
      <c r="C35" s="69">
        <v>2014</v>
      </c>
      <c r="D35" s="229">
        <v>3713.37</v>
      </c>
    </row>
    <row r="36" spans="1:4" s="10" customFormat="1" x14ac:dyDescent="0.2">
      <c r="A36" s="69">
        <v>31</v>
      </c>
      <c r="B36" s="71" t="s">
        <v>985</v>
      </c>
      <c r="C36" s="69">
        <v>2014</v>
      </c>
      <c r="D36" s="229">
        <v>25129.5</v>
      </c>
    </row>
    <row r="37" spans="1:4" s="10" customFormat="1" x14ac:dyDescent="0.2">
      <c r="A37" s="69">
        <v>32</v>
      </c>
      <c r="B37" s="71" t="s">
        <v>983</v>
      </c>
      <c r="C37" s="69">
        <v>2014</v>
      </c>
      <c r="D37" s="229">
        <v>3653.72</v>
      </c>
    </row>
    <row r="38" spans="1:4" s="10" customFormat="1" x14ac:dyDescent="0.2">
      <c r="A38" s="69">
        <v>33</v>
      </c>
      <c r="B38" s="71" t="s">
        <v>983</v>
      </c>
      <c r="C38" s="69">
        <v>2014</v>
      </c>
      <c r="D38" s="229">
        <v>3653.72</v>
      </c>
    </row>
    <row r="39" spans="1:4" s="10" customFormat="1" x14ac:dyDescent="0.2">
      <c r="A39" s="69">
        <v>34</v>
      </c>
      <c r="B39" s="71" t="s">
        <v>986</v>
      </c>
      <c r="C39" s="69">
        <v>2014</v>
      </c>
      <c r="D39" s="229">
        <v>3653.72</v>
      </c>
    </row>
    <row r="40" spans="1:4" s="10" customFormat="1" x14ac:dyDescent="0.2">
      <c r="A40" s="69">
        <v>35</v>
      </c>
      <c r="B40" s="71" t="s">
        <v>987</v>
      </c>
      <c r="C40" s="69">
        <v>2014</v>
      </c>
      <c r="D40" s="229">
        <v>3653.72</v>
      </c>
    </row>
    <row r="41" spans="1:4" s="10" customFormat="1" x14ac:dyDescent="0.2">
      <c r="A41" s="69">
        <v>36</v>
      </c>
      <c r="B41" s="71" t="s">
        <v>988</v>
      </c>
      <c r="C41" s="69">
        <v>2014</v>
      </c>
      <c r="D41" s="229">
        <v>3653.71</v>
      </c>
    </row>
    <row r="42" spans="1:4" s="10" customFormat="1" x14ac:dyDescent="0.2">
      <c r="A42" s="69">
        <v>37</v>
      </c>
      <c r="B42" s="71" t="s">
        <v>981</v>
      </c>
      <c r="C42" s="69">
        <v>2014</v>
      </c>
      <c r="D42" s="229">
        <v>3653.71</v>
      </c>
    </row>
    <row r="43" spans="1:4" s="10" customFormat="1" x14ac:dyDescent="0.2">
      <c r="A43" s="69">
        <v>38</v>
      </c>
      <c r="B43" s="71" t="s">
        <v>989</v>
      </c>
      <c r="C43" s="69">
        <v>2014</v>
      </c>
      <c r="D43" s="229">
        <v>3653.71</v>
      </c>
    </row>
    <row r="44" spans="1:4" s="10" customFormat="1" x14ac:dyDescent="0.2">
      <c r="A44" s="69">
        <v>39</v>
      </c>
      <c r="B44" s="71" t="s">
        <v>990</v>
      </c>
      <c r="C44" s="69">
        <v>2014</v>
      </c>
      <c r="D44" s="229">
        <v>3653.71</v>
      </c>
    </row>
    <row r="45" spans="1:4" s="10" customFormat="1" x14ac:dyDescent="0.2">
      <c r="A45" s="69">
        <v>40</v>
      </c>
      <c r="B45" s="71" t="s">
        <v>991</v>
      </c>
      <c r="C45" s="69">
        <v>2014</v>
      </c>
      <c r="D45" s="229">
        <v>4674</v>
      </c>
    </row>
    <row r="46" spans="1:4" s="10" customFormat="1" x14ac:dyDescent="0.2">
      <c r="A46" s="69">
        <v>41</v>
      </c>
      <c r="B46" s="71" t="s">
        <v>992</v>
      </c>
      <c r="C46" s="69">
        <v>2014</v>
      </c>
      <c r="D46" s="229">
        <v>3751.5</v>
      </c>
    </row>
    <row r="47" spans="1:4" s="10" customFormat="1" x14ac:dyDescent="0.2">
      <c r="A47" s="69">
        <v>42</v>
      </c>
      <c r="B47" s="71" t="s">
        <v>993</v>
      </c>
      <c r="C47" s="69">
        <v>2014</v>
      </c>
      <c r="D47" s="229">
        <v>3751.5</v>
      </c>
    </row>
    <row r="48" spans="1:4" s="10" customFormat="1" x14ac:dyDescent="0.2">
      <c r="A48" s="69">
        <v>43</v>
      </c>
      <c r="B48" s="71" t="s">
        <v>994</v>
      </c>
      <c r="C48" s="69">
        <v>2014</v>
      </c>
      <c r="D48" s="229">
        <v>3379.2</v>
      </c>
    </row>
    <row r="49" spans="1:4" s="10" customFormat="1" x14ac:dyDescent="0.2">
      <c r="A49" s="69">
        <v>44</v>
      </c>
      <c r="B49" s="71" t="s">
        <v>992</v>
      </c>
      <c r="C49" s="69">
        <v>2014</v>
      </c>
      <c r="D49" s="229">
        <v>3167.25</v>
      </c>
    </row>
    <row r="50" spans="1:4" s="10" customFormat="1" x14ac:dyDescent="0.2">
      <c r="A50" s="69">
        <v>45</v>
      </c>
      <c r="B50" s="71" t="s">
        <v>667</v>
      </c>
      <c r="C50" s="69">
        <v>2014</v>
      </c>
      <c r="D50" s="229">
        <v>664.2</v>
      </c>
    </row>
    <row r="51" spans="1:4" s="10" customFormat="1" x14ac:dyDescent="0.2">
      <c r="A51" s="69">
        <v>46</v>
      </c>
      <c r="B51" s="71" t="s">
        <v>995</v>
      </c>
      <c r="C51" s="69">
        <v>2014</v>
      </c>
      <c r="D51" s="229">
        <v>744.26</v>
      </c>
    </row>
    <row r="52" spans="1:4" s="10" customFormat="1" x14ac:dyDescent="0.2">
      <c r="A52" s="69">
        <v>47</v>
      </c>
      <c r="B52" s="71" t="s">
        <v>1282</v>
      </c>
      <c r="C52" s="69">
        <v>2014</v>
      </c>
      <c r="D52" s="229">
        <v>3167.25</v>
      </c>
    </row>
    <row r="53" spans="1:4" s="10" customFormat="1" x14ac:dyDescent="0.2">
      <c r="A53" s="69">
        <v>48</v>
      </c>
      <c r="B53" s="71" t="s">
        <v>996</v>
      </c>
      <c r="C53" s="69">
        <v>2014</v>
      </c>
      <c r="D53" s="229">
        <v>700</v>
      </c>
    </row>
    <row r="54" spans="1:4" s="10" customFormat="1" x14ac:dyDescent="0.2">
      <c r="A54" s="69">
        <v>49</v>
      </c>
      <c r="B54" s="71" t="s">
        <v>1283</v>
      </c>
      <c r="C54" s="69">
        <v>2014</v>
      </c>
      <c r="D54" s="229">
        <v>359</v>
      </c>
    </row>
    <row r="55" spans="1:4" s="10" customFormat="1" x14ac:dyDescent="0.2">
      <c r="A55" s="69">
        <v>50</v>
      </c>
      <c r="B55" s="71" t="s">
        <v>1284</v>
      </c>
      <c r="C55" s="69">
        <v>2014</v>
      </c>
      <c r="D55" s="229">
        <v>359</v>
      </c>
    </row>
    <row r="56" spans="1:4" s="10" customFormat="1" ht="25.5" x14ac:dyDescent="0.2">
      <c r="A56" s="69">
        <v>51</v>
      </c>
      <c r="B56" s="71" t="s">
        <v>997</v>
      </c>
      <c r="C56" s="69">
        <v>2015</v>
      </c>
      <c r="D56" s="229">
        <v>6468.57</v>
      </c>
    </row>
    <row r="57" spans="1:4" s="10" customFormat="1" ht="25.5" x14ac:dyDescent="0.2">
      <c r="A57" s="69">
        <v>52</v>
      </c>
      <c r="B57" s="71" t="s">
        <v>998</v>
      </c>
      <c r="C57" s="69">
        <v>2015</v>
      </c>
      <c r="D57" s="229">
        <v>6268.39</v>
      </c>
    </row>
    <row r="58" spans="1:4" s="10" customFormat="1" ht="25.5" x14ac:dyDescent="0.2">
      <c r="A58" s="69">
        <v>53</v>
      </c>
      <c r="B58" s="71" t="s">
        <v>999</v>
      </c>
      <c r="C58" s="69">
        <v>2015</v>
      </c>
      <c r="D58" s="229">
        <v>6302.04</v>
      </c>
    </row>
    <row r="59" spans="1:4" s="10" customFormat="1" ht="25.5" x14ac:dyDescent="0.2">
      <c r="A59" s="69">
        <v>54</v>
      </c>
      <c r="B59" s="71" t="s">
        <v>1000</v>
      </c>
      <c r="C59" s="69">
        <v>2015</v>
      </c>
      <c r="D59" s="229">
        <v>6268.39</v>
      </c>
    </row>
    <row r="60" spans="1:4" s="10" customFormat="1" ht="25.5" x14ac:dyDescent="0.2">
      <c r="A60" s="69">
        <v>55</v>
      </c>
      <c r="B60" s="71" t="s">
        <v>1001</v>
      </c>
      <c r="C60" s="69">
        <v>2015</v>
      </c>
      <c r="D60" s="229">
        <v>6268.39</v>
      </c>
    </row>
    <row r="61" spans="1:4" s="10" customFormat="1" ht="25.5" x14ac:dyDescent="0.2">
      <c r="A61" s="69">
        <v>56</v>
      </c>
      <c r="B61" s="71" t="s">
        <v>1002</v>
      </c>
      <c r="C61" s="69">
        <v>2015</v>
      </c>
      <c r="D61" s="229">
        <v>6268.39</v>
      </c>
    </row>
    <row r="62" spans="1:4" s="10" customFormat="1" ht="25.5" x14ac:dyDescent="0.2">
      <c r="A62" s="69">
        <v>57</v>
      </c>
      <c r="B62" s="71" t="s">
        <v>1003</v>
      </c>
      <c r="C62" s="69">
        <v>2015</v>
      </c>
      <c r="D62" s="229">
        <v>6268.39</v>
      </c>
    </row>
    <row r="63" spans="1:4" s="10" customFormat="1" ht="25.5" x14ac:dyDescent="0.2">
      <c r="A63" s="69">
        <v>58</v>
      </c>
      <c r="B63" s="71" t="s">
        <v>1004</v>
      </c>
      <c r="C63" s="69">
        <v>2015</v>
      </c>
      <c r="D63" s="229">
        <v>6302.04</v>
      </c>
    </row>
    <row r="64" spans="1:4" s="10" customFormat="1" x14ac:dyDescent="0.2">
      <c r="A64" s="69">
        <v>59</v>
      </c>
      <c r="B64" s="71" t="s">
        <v>1005</v>
      </c>
      <c r="C64" s="69">
        <v>2015</v>
      </c>
      <c r="D64" s="229">
        <v>6302.04</v>
      </c>
    </row>
    <row r="65" spans="1:5" s="10" customFormat="1" ht="25.5" x14ac:dyDescent="0.2">
      <c r="A65" s="69">
        <v>60</v>
      </c>
      <c r="B65" s="71" t="s">
        <v>1006</v>
      </c>
      <c r="C65" s="69">
        <v>2015</v>
      </c>
      <c r="D65" s="229">
        <v>6268.39</v>
      </c>
    </row>
    <row r="66" spans="1:5" s="10" customFormat="1" x14ac:dyDescent="0.2">
      <c r="A66" s="69">
        <v>61</v>
      </c>
      <c r="B66" s="71" t="s">
        <v>1007</v>
      </c>
      <c r="C66" s="69">
        <v>2015</v>
      </c>
      <c r="D66" s="229">
        <v>6302.04</v>
      </c>
    </row>
    <row r="67" spans="1:5" s="10" customFormat="1" ht="25.5" x14ac:dyDescent="0.2">
      <c r="A67" s="69">
        <v>62</v>
      </c>
      <c r="B67" s="71" t="s">
        <v>1008</v>
      </c>
      <c r="C67" s="69">
        <v>2015</v>
      </c>
      <c r="D67" s="229">
        <v>6268.39</v>
      </c>
    </row>
    <row r="68" spans="1:5" s="10" customFormat="1" x14ac:dyDescent="0.2">
      <c r="A68" s="69">
        <v>63</v>
      </c>
      <c r="B68" s="71" t="s">
        <v>1009</v>
      </c>
      <c r="C68" s="69">
        <v>2015</v>
      </c>
      <c r="D68" s="229">
        <v>6302.04</v>
      </c>
    </row>
    <row r="69" spans="1:5" s="10" customFormat="1" x14ac:dyDescent="0.2">
      <c r="A69" s="69">
        <v>64</v>
      </c>
      <c r="B69" s="71" t="s">
        <v>1010</v>
      </c>
      <c r="C69" s="69">
        <v>2015</v>
      </c>
      <c r="D69" s="229">
        <v>6302.04</v>
      </c>
    </row>
    <row r="70" spans="1:5" s="10" customFormat="1" ht="25.5" x14ac:dyDescent="0.2">
      <c r="A70" s="69">
        <v>65</v>
      </c>
      <c r="B70" s="71" t="s">
        <v>1011</v>
      </c>
      <c r="C70" s="69">
        <v>2015</v>
      </c>
      <c r="D70" s="229">
        <v>6268.39</v>
      </c>
    </row>
    <row r="71" spans="1:5" s="10" customFormat="1" ht="25.5" x14ac:dyDescent="0.2">
      <c r="A71" s="69">
        <v>66</v>
      </c>
      <c r="B71" s="71" t="s">
        <v>1012</v>
      </c>
      <c r="C71" s="69">
        <v>2015</v>
      </c>
      <c r="D71" s="229">
        <v>6268.39</v>
      </c>
    </row>
    <row r="72" spans="1:5" s="10" customFormat="1" ht="25.5" x14ac:dyDescent="0.2">
      <c r="A72" s="69">
        <v>67</v>
      </c>
      <c r="B72" s="71" t="s">
        <v>1013</v>
      </c>
      <c r="C72" s="69">
        <v>2015</v>
      </c>
      <c r="D72" s="229">
        <v>6268.39</v>
      </c>
      <c r="E72" s="140"/>
    </row>
    <row r="73" spans="1:5" s="10" customFormat="1" x14ac:dyDescent="0.2">
      <c r="A73" s="69">
        <v>68</v>
      </c>
      <c r="B73" s="71" t="s">
        <v>1014</v>
      </c>
      <c r="C73" s="69">
        <v>2015</v>
      </c>
      <c r="D73" s="229">
        <v>6302.04</v>
      </c>
    </row>
    <row r="74" spans="1:5" s="10" customFormat="1" ht="25.5" x14ac:dyDescent="0.2">
      <c r="A74" s="69">
        <v>69</v>
      </c>
      <c r="B74" s="71" t="s">
        <v>1015</v>
      </c>
      <c r="C74" s="69">
        <v>2015</v>
      </c>
      <c r="D74" s="229">
        <v>6268.39</v>
      </c>
    </row>
    <row r="75" spans="1:5" s="10" customFormat="1" x14ac:dyDescent="0.2">
      <c r="A75" s="69">
        <v>70</v>
      </c>
      <c r="B75" s="71" t="s">
        <v>1016</v>
      </c>
      <c r="C75" s="69">
        <v>2015</v>
      </c>
      <c r="D75" s="229">
        <v>6302.04</v>
      </c>
    </row>
    <row r="76" spans="1:5" s="10" customFormat="1" x14ac:dyDescent="0.2">
      <c r="A76" s="69">
        <v>71</v>
      </c>
      <c r="B76" s="71" t="s">
        <v>1017</v>
      </c>
      <c r="C76" s="69">
        <v>2015</v>
      </c>
      <c r="D76" s="229">
        <v>5525.72</v>
      </c>
    </row>
    <row r="77" spans="1:5" s="10" customFormat="1" x14ac:dyDescent="0.2">
      <c r="A77" s="69">
        <v>72</v>
      </c>
      <c r="B77" s="71" t="s">
        <v>1018</v>
      </c>
      <c r="C77" s="69">
        <v>2015</v>
      </c>
      <c r="D77" s="229">
        <v>5525.72</v>
      </c>
    </row>
    <row r="78" spans="1:5" s="10" customFormat="1" x14ac:dyDescent="0.2">
      <c r="A78" s="69">
        <v>73</v>
      </c>
      <c r="B78" s="71" t="s">
        <v>1018</v>
      </c>
      <c r="C78" s="69">
        <v>2015</v>
      </c>
      <c r="D78" s="229">
        <v>5525.72</v>
      </c>
    </row>
    <row r="79" spans="1:5" s="10" customFormat="1" x14ac:dyDescent="0.2">
      <c r="A79" s="69">
        <v>74</v>
      </c>
      <c r="B79" s="71" t="s">
        <v>1019</v>
      </c>
      <c r="C79" s="69">
        <v>2015</v>
      </c>
      <c r="D79" s="229">
        <v>6211.86</v>
      </c>
    </row>
    <row r="80" spans="1:5" s="10" customFormat="1" x14ac:dyDescent="0.2">
      <c r="A80" s="69">
        <v>75</v>
      </c>
      <c r="B80" s="71" t="s">
        <v>1020</v>
      </c>
      <c r="C80" s="69">
        <v>2015</v>
      </c>
      <c r="D80" s="229">
        <v>6211.86</v>
      </c>
    </row>
    <row r="81" spans="1:4" s="10" customFormat="1" x14ac:dyDescent="0.2">
      <c r="A81" s="69">
        <v>76</v>
      </c>
      <c r="B81" s="71" t="s">
        <v>1021</v>
      </c>
      <c r="C81" s="69">
        <v>2015</v>
      </c>
      <c r="D81" s="229">
        <v>6178.69</v>
      </c>
    </row>
    <row r="82" spans="1:4" s="10" customFormat="1" x14ac:dyDescent="0.2">
      <c r="A82" s="69">
        <v>77</v>
      </c>
      <c r="B82" s="71" t="s">
        <v>983</v>
      </c>
      <c r="C82" s="69">
        <v>2015</v>
      </c>
      <c r="D82" s="229">
        <v>6178.69</v>
      </c>
    </row>
    <row r="83" spans="1:4" s="10" customFormat="1" x14ac:dyDescent="0.2">
      <c r="A83" s="69">
        <v>78</v>
      </c>
      <c r="B83" s="71" t="s">
        <v>983</v>
      </c>
      <c r="C83" s="69">
        <v>2014</v>
      </c>
      <c r="D83" s="229">
        <v>3917.55</v>
      </c>
    </row>
    <row r="84" spans="1:4" s="10" customFormat="1" x14ac:dyDescent="0.2">
      <c r="A84" s="69">
        <v>79</v>
      </c>
      <c r="B84" s="71" t="s">
        <v>1022</v>
      </c>
      <c r="C84" s="69">
        <v>2015</v>
      </c>
      <c r="D84" s="229">
        <v>744.26</v>
      </c>
    </row>
    <row r="85" spans="1:4" s="10" customFormat="1" x14ac:dyDescent="0.2">
      <c r="A85" s="69">
        <v>80</v>
      </c>
      <c r="B85" s="71" t="s">
        <v>1022</v>
      </c>
      <c r="C85" s="69">
        <v>2015</v>
      </c>
      <c r="D85" s="229">
        <v>744.26</v>
      </c>
    </row>
    <row r="86" spans="1:4" s="10" customFormat="1" x14ac:dyDescent="0.2">
      <c r="A86" s="69">
        <v>81</v>
      </c>
      <c r="B86" s="71" t="s">
        <v>1023</v>
      </c>
      <c r="C86" s="69">
        <v>2015</v>
      </c>
      <c r="D86" s="229">
        <v>519.6</v>
      </c>
    </row>
    <row r="87" spans="1:4" s="10" customFormat="1" x14ac:dyDescent="0.2">
      <c r="A87" s="69">
        <v>82</v>
      </c>
      <c r="B87" s="71" t="s">
        <v>1024</v>
      </c>
      <c r="C87" s="69">
        <v>2015</v>
      </c>
      <c r="D87" s="229">
        <v>5177.37</v>
      </c>
    </row>
    <row r="88" spans="1:4" s="10" customFormat="1" x14ac:dyDescent="0.2">
      <c r="A88" s="69">
        <v>83</v>
      </c>
      <c r="B88" s="71" t="s">
        <v>1025</v>
      </c>
      <c r="C88" s="69">
        <v>2015</v>
      </c>
      <c r="D88" s="229">
        <v>519.6</v>
      </c>
    </row>
    <row r="89" spans="1:4" s="10" customFormat="1" ht="25.5" x14ac:dyDescent="0.2">
      <c r="A89" s="69">
        <v>84</v>
      </c>
      <c r="B89" s="71" t="s">
        <v>1026</v>
      </c>
      <c r="C89" s="69">
        <v>2015</v>
      </c>
      <c r="D89" s="229">
        <v>2602.9</v>
      </c>
    </row>
    <row r="90" spans="1:4" s="10" customFormat="1" ht="25.5" x14ac:dyDescent="0.2">
      <c r="A90" s="69">
        <v>85</v>
      </c>
      <c r="B90" s="71" t="s">
        <v>1027</v>
      </c>
      <c r="C90" s="69">
        <v>2015</v>
      </c>
      <c r="D90" s="229">
        <v>500</v>
      </c>
    </row>
    <row r="91" spans="1:4" s="10" customFormat="1" x14ac:dyDescent="0.2">
      <c r="A91" s="69">
        <v>86</v>
      </c>
      <c r="B91" s="71" t="s">
        <v>1028</v>
      </c>
      <c r="C91" s="69">
        <v>2015</v>
      </c>
      <c r="D91" s="229">
        <v>1320</v>
      </c>
    </row>
    <row r="92" spans="1:4" s="10" customFormat="1" x14ac:dyDescent="0.2">
      <c r="A92" s="69">
        <v>87</v>
      </c>
      <c r="B92" s="71" t="s">
        <v>1029</v>
      </c>
      <c r="C92" s="69">
        <v>2015</v>
      </c>
      <c r="D92" s="229">
        <v>519.6</v>
      </c>
    </row>
    <row r="93" spans="1:4" s="10" customFormat="1" x14ac:dyDescent="0.2">
      <c r="A93" s="69">
        <v>88</v>
      </c>
      <c r="B93" s="71" t="s">
        <v>1030</v>
      </c>
      <c r="C93" s="69">
        <v>2015</v>
      </c>
      <c r="D93" s="229">
        <v>519.6</v>
      </c>
    </row>
    <row r="94" spans="1:4" s="10" customFormat="1" x14ac:dyDescent="0.2">
      <c r="A94" s="69">
        <v>89</v>
      </c>
      <c r="B94" s="71" t="s">
        <v>1030</v>
      </c>
      <c r="C94" s="69">
        <v>2015</v>
      </c>
      <c r="D94" s="229">
        <v>519.6</v>
      </c>
    </row>
    <row r="95" spans="1:4" s="10" customFormat="1" x14ac:dyDescent="0.2">
      <c r="A95" s="69">
        <v>90</v>
      </c>
      <c r="B95" s="71" t="s">
        <v>1031</v>
      </c>
      <c r="C95" s="69">
        <v>2015</v>
      </c>
      <c r="D95" s="229">
        <v>519.6</v>
      </c>
    </row>
    <row r="96" spans="1:4" s="10" customFormat="1" x14ac:dyDescent="0.2">
      <c r="A96" s="69">
        <v>91</v>
      </c>
      <c r="B96" s="71" t="s">
        <v>1032</v>
      </c>
      <c r="C96" s="69">
        <v>2015</v>
      </c>
      <c r="D96" s="229">
        <v>519.6</v>
      </c>
    </row>
    <row r="97" spans="1:4" s="10" customFormat="1" x14ac:dyDescent="0.2">
      <c r="A97" s="69">
        <v>92</v>
      </c>
      <c r="B97" s="71" t="s">
        <v>1033</v>
      </c>
      <c r="C97" s="69">
        <v>2015</v>
      </c>
      <c r="D97" s="229">
        <v>519.6</v>
      </c>
    </row>
    <row r="98" spans="1:4" s="10" customFormat="1" x14ac:dyDescent="0.2">
      <c r="A98" s="69">
        <v>93</v>
      </c>
      <c r="B98" s="71" t="s">
        <v>1034</v>
      </c>
      <c r="C98" s="69">
        <v>2015</v>
      </c>
      <c r="D98" s="229">
        <v>519.6</v>
      </c>
    </row>
    <row r="99" spans="1:4" s="10" customFormat="1" x14ac:dyDescent="0.2">
      <c r="A99" s="69">
        <v>94</v>
      </c>
      <c r="B99" s="71" t="s">
        <v>1034</v>
      </c>
      <c r="C99" s="69">
        <v>2015</v>
      </c>
      <c r="D99" s="229">
        <v>519.6</v>
      </c>
    </row>
    <row r="100" spans="1:4" s="10" customFormat="1" x14ac:dyDescent="0.2">
      <c r="A100" s="69">
        <v>95</v>
      </c>
      <c r="B100" s="71" t="s">
        <v>1035</v>
      </c>
      <c r="C100" s="69">
        <v>2015</v>
      </c>
      <c r="D100" s="229">
        <v>3173.4</v>
      </c>
    </row>
    <row r="101" spans="1:4" s="10" customFormat="1" x14ac:dyDescent="0.2">
      <c r="A101" s="69">
        <v>96</v>
      </c>
      <c r="B101" s="71" t="s">
        <v>1036</v>
      </c>
      <c r="C101" s="69">
        <v>2015</v>
      </c>
      <c r="D101" s="229">
        <v>621.15</v>
      </c>
    </row>
    <row r="102" spans="1:4" s="10" customFormat="1" x14ac:dyDescent="0.2">
      <c r="A102" s="69">
        <v>97</v>
      </c>
      <c r="B102" s="71" t="s">
        <v>1034</v>
      </c>
      <c r="C102" s="69">
        <v>2015</v>
      </c>
      <c r="D102" s="229">
        <v>519.6</v>
      </c>
    </row>
    <row r="103" spans="1:4" s="10" customFormat="1" x14ac:dyDescent="0.2">
      <c r="A103" s="69">
        <v>98</v>
      </c>
      <c r="B103" s="71" t="s">
        <v>1285</v>
      </c>
      <c r="C103" s="69">
        <v>2015</v>
      </c>
      <c r="D103" s="229">
        <v>525</v>
      </c>
    </row>
    <row r="104" spans="1:4" s="10" customFormat="1" ht="38.25" x14ac:dyDescent="0.2">
      <c r="A104" s="69">
        <v>99</v>
      </c>
      <c r="B104" s="71" t="s">
        <v>1037</v>
      </c>
      <c r="C104" s="69">
        <v>2016</v>
      </c>
      <c r="D104" s="229">
        <v>6787.81</v>
      </c>
    </row>
    <row r="105" spans="1:4" s="10" customFormat="1" x14ac:dyDescent="0.2">
      <c r="A105" s="69">
        <v>100</v>
      </c>
      <c r="B105" s="71" t="s">
        <v>1038</v>
      </c>
      <c r="C105" s="69">
        <v>2016</v>
      </c>
      <c r="D105" s="229">
        <v>12107.8</v>
      </c>
    </row>
    <row r="106" spans="1:4" s="10" customFormat="1" x14ac:dyDescent="0.2">
      <c r="A106" s="69">
        <v>101</v>
      </c>
      <c r="B106" s="71" t="s">
        <v>1039</v>
      </c>
      <c r="C106" s="69">
        <v>2016</v>
      </c>
      <c r="D106" s="229">
        <v>1523.23</v>
      </c>
    </row>
    <row r="107" spans="1:4" s="10" customFormat="1" x14ac:dyDescent="0.2">
      <c r="A107" s="69">
        <v>102</v>
      </c>
      <c r="B107" s="71" t="s">
        <v>1040</v>
      </c>
      <c r="C107" s="69">
        <v>2016</v>
      </c>
      <c r="D107" s="229">
        <v>3071.3</v>
      </c>
    </row>
    <row r="108" spans="1:4" s="10" customFormat="1" ht="25.5" x14ac:dyDescent="0.2">
      <c r="A108" s="69">
        <v>103</v>
      </c>
      <c r="B108" s="71" t="s">
        <v>1041</v>
      </c>
      <c r="C108" s="69">
        <v>2016</v>
      </c>
      <c r="D108" s="229">
        <v>1790.5</v>
      </c>
    </row>
    <row r="109" spans="1:4" s="10" customFormat="1" x14ac:dyDescent="0.2">
      <c r="A109" s="69">
        <v>104</v>
      </c>
      <c r="B109" s="73" t="s">
        <v>1042</v>
      </c>
      <c r="C109" s="69">
        <v>2016</v>
      </c>
      <c r="D109" s="232">
        <v>3099.4</v>
      </c>
    </row>
    <row r="110" spans="1:4" s="10" customFormat="1" x14ac:dyDescent="0.2">
      <c r="A110" s="69">
        <v>105</v>
      </c>
      <c r="B110" s="73" t="s">
        <v>1022</v>
      </c>
      <c r="C110" s="69">
        <v>2016</v>
      </c>
      <c r="D110" s="232">
        <v>608.9</v>
      </c>
    </row>
    <row r="111" spans="1:4" s="10" customFormat="1" x14ac:dyDescent="0.2">
      <c r="A111" s="69">
        <v>106</v>
      </c>
      <c r="B111" s="73" t="s">
        <v>1043</v>
      </c>
      <c r="C111" s="69">
        <v>2016</v>
      </c>
      <c r="D111" s="232">
        <v>1576.01</v>
      </c>
    </row>
    <row r="112" spans="1:4" s="10" customFormat="1" ht="38.25" x14ac:dyDescent="0.2">
      <c r="A112" s="69">
        <v>107</v>
      </c>
      <c r="B112" s="73" t="s">
        <v>1044</v>
      </c>
      <c r="C112" s="69">
        <v>2017</v>
      </c>
      <c r="D112" s="232">
        <v>5482.28</v>
      </c>
    </row>
    <row r="113" spans="1:5" s="10" customFormat="1" ht="25.5" x14ac:dyDescent="0.2">
      <c r="A113" s="69">
        <v>108</v>
      </c>
      <c r="B113" s="73" t="s">
        <v>1045</v>
      </c>
      <c r="C113" s="69">
        <v>2017</v>
      </c>
      <c r="D113" s="232">
        <v>1315</v>
      </c>
    </row>
    <row r="114" spans="1:5" s="10" customFormat="1" ht="25.5" x14ac:dyDescent="0.2">
      <c r="A114" s="69">
        <v>109</v>
      </c>
      <c r="B114" s="73" t="s">
        <v>1046</v>
      </c>
      <c r="C114" s="69">
        <v>2017</v>
      </c>
      <c r="D114" s="232">
        <v>1315</v>
      </c>
    </row>
    <row r="115" spans="1:5" s="10" customFormat="1" x14ac:dyDescent="0.2">
      <c r="A115" s="69">
        <v>110</v>
      </c>
      <c r="B115" s="73" t="s">
        <v>993</v>
      </c>
      <c r="C115" s="69">
        <v>2017</v>
      </c>
      <c r="D115" s="232">
        <v>5828.65</v>
      </c>
    </row>
    <row r="116" spans="1:5" s="10" customFormat="1" x14ac:dyDescent="0.2">
      <c r="A116" s="69">
        <v>111</v>
      </c>
      <c r="B116" s="73" t="s">
        <v>993</v>
      </c>
      <c r="C116" s="69">
        <v>2017</v>
      </c>
      <c r="D116" s="232">
        <v>5828.65</v>
      </c>
    </row>
    <row r="117" spans="1:5" s="10" customFormat="1" x14ac:dyDescent="0.2">
      <c r="A117" s="69">
        <v>112</v>
      </c>
      <c r="B117" s="73" t="s">
        <v>993</v>
      </c>
      <c r="C117" s="69">
        <v>2017</v>
      </c>
      <c r="D117" s="232">
        <v>5828.65</v>
      </c>
    </row>
    <row r="118" spans="1:5" s="10" customFormat="1" x14ac:dyDescent="0.2">
      <c r="A118" s="69">
        <v>113</v>
      </c>
      <c r="B118" s="73" t="s">
        <v>1047</v>
      </c>
      <c r="C118" s="69">
        <v>2017</v>
      </c>
      <c r="D118" s="232">
        <v>985</v>
      </c>
    </row>
    <row r="119" spans="1:5" s="10" customFormat="1" x14ac:dyDescent="0.2">
      <c r="A119" s="69">
        <v>114</v>
      </c>
      <c r="B119" s="73" t="s">
        <v>1047</v>
      </c>
      <c r="C119" s="69">
        <v>2017</v>
      </c>
      <c r="D119" s="232">
        <v>985</v>
      </c>
    </row>
    <row r="120" spans="1:5" s="10" customFormat="1" x14ac:dyDescent="0.2">
      <c r="A120" s="69">
        <v>115</v>
      </c>
      <c r="B120" s="73" t="s">
        <v>1047</v>
      </c>
      <c r="C120" s="69">
        <v>2017</v>
      </c>
      <c r="D120" s="232">
        <v>985</v>
      </c>
    </row>
    <row r="121" spans="1:5" s="10" customFormat="1" x14ac:dyDescent="0.2">
      <c r="A121" s="69">
        <v>116</v>
      </c>
      <c r="B121" s="73" t="s">
        <v>1047</v>
      </c>
      <c r="C121" s="69">
        <v>2017</v>
      </c>
      <c r="D121" s="232">
        <v>985</v>
      </c>
    </row>
    <row r="122" spans="1:5" s="10" customFormat="1" ht="25.5" x14ac:dyDescent="0.2">
      <c r="A122" s="69">
        <v>117</v>
      </c>
      <c r="B122" s="73" t="s">
        <v>1048</v>
      </c>
      <c r="C122" s="69">
        <v>2017</v>
      </c>
      <c r="D122" s="232">
        <v>3986.43</v>
      </c>
    </row>
    <row r="123" spans="1:5" s="10" customFormat="1" ht="25.5" x14ac:dyDescent="0.2">
      <c r="A123" s="69">
        <v>118</v>
      </c>
      <c r="B123" s="73" t="s">
        <v>1049</v>
      </c>
      <c r="C123" s="69">
        <v>2017</v>
      </c>
      <c r="D123" s="232">
        <v>3986.43</v>
      </c>
    </row>
    <row r="124" spans="1:5" s="10" customFormat="1" x14ac:dyDescent="0.2">
      <c r="A124" s="69">
        <v>119</v>
      </c>
      <c r="B124" s="73" t="s">
        <v>1050</v>
      </c>
      <c r="C124" s="69">
        <v>2017</v>
      </c>
      <c r="D124" s="232">
        <v>11045.4</v>
      </c>
    </row>
    <row r="125" spans="1:5" s="10" customFormat="1" x14ac:dyDescent="0.2">
      <c r="A125" s="69">
        <v>120</v>
      </c>
      <c r="B125" s="73" t="s">
        <v>1051</v>
      </c>
      <c r="C125" s="69">
        <v>2017</v>
      </c>
      <c r="D125" s="232">
        <v>12669</v>
      </c>
    </row>
    <row r="126" spans="1:5" s="10" customFormat="1" x14ac:dyDescent="0.2">
      <c r="A126" s="69">
        <v>121</v>
      </c>
      <c r="B126" s="73" t="s">
        <v>1286</v>
      </c>
      <c r="C126" s="69">
        <v>2017</v>
      </c>
      <c r="D126" s="232">
        <v>1066.01</v>
      </c>
    </row>
    <row r="127" spans="1:5" s="10" customFormat="1" x14ac:dyDescent="0.2">
      <c r="A127" s="69"/>
      <c r="B127" s="383" t="s">
        <v>0</v>
      </c>
      <c r="C127" s="69"/>
      <c r="D127" s="382">
        <v>577543.44999999995</v>
      </c>
      <c r="E127" s="140"/>
    </row>
    <row r="128" spans="1:5" s="10" customFormat="1" x14ac:dyDescent="0.2">
      <c r="A128" s="69">
        <v>122</v>
      </c>
      <c r="B128" s="73" t="s">
        <v>1052</v>
      </c>
      <c r="C128" s="69">
        <v>2014</v>
      </c>
      <c r="D128" s="232">
        <v>20220</v>
      </c>
    </row>
    <row r="129" spans="1:4" s="10" customFormat="1" x14ac:dyDescent="0.2">
      <c r="A129" s="69">
        <v>123</v>
      </c>
      <c r="B129" s="73" t="s">
        <v>981</v>
      </c>
      <c r="C129" s="69">
        <v>2015</v>
      </c>
      <c r="D129" s="232">
        <v>4270</v>
      </c>
    </row>
    <row r="130" spans="1:4" s="10" customFormat="1" x14ac:dyDescent="0.2">
      <c r="A130" s="69">
        <v>124</v>
      </c>
      <c r="B130" s="73" t="s">
        <v>981</v>
      </c>
      <c r="C130" s="69">
        <v>2015</v>
      </c>
      <c r="D130" s="232">
        <v>3350</v>
      </c>
    </row>
    <row r="131" spans="1:4" s="10" customFormat="1" x14ac:dyDescent="0.2">
      <c r="A131" s="69">
        <v>125</v>
      </c>
      <c r="B131" s="73" t="s">
        <v>1287</v>
      </c>
      <c r="C131" s="69">
        <v>2015</v>
      </c>
      <c r="D131" s="232">
        <v>6600</v>
      </c>
    </row>
    <row r="132" spans="1:4" s="10" customFormat="1" x14ac:dyDescent="0.2">
      <c r="A132" s="69">
        <v>126</v>
      </c>
      <c r="B132" s="73" t="s">
        <v>981</v>
      </c>
      <c r="C132" s="69">
        <v>2017</v>
      </c>
      <c r="D132" s="232">
        <v>3970</v>
      </c>
    </row>
    <row r="133" spans="1:4" s="10" customFormat="1" x14ac:dyDescent="0.2">
      <c r="A133" s="69"/>
      <c r="B133" s="383" t="s">
        <v>0</v>
      </c>
      <c r="C133" s="69"/>
      <c r="D133" s="233">
        <f>SUM(D128:D132)</f>
        <v>38410</v>
      </c>
    </row>
    <row r="134" spans="1:4" s="10" customFormat="1" x14ac:dyDescent="0.2">
      <c r="A134" s="72"/>
      <c r="B134" s="74" t="s">
        <v>130</v>
      </c>
      <c r="C134" s="259"/>
      <c r="D134" s="234">
        <f>D127+D133</f>
        <v>615953.44999999995</v>
      </c>
    </row>
    <row r="135" spans="1:4" s="52" customFormat="1" ht="12.75" customHeight="1" x14ac:dyDescent="0.2">
      <c r="A135" s="548" t="s">
        <v>2</v>
      </c>
      <c r="B135" s="549"/>
      <c r="C135" s="549"/>
      <c r="D135" s="550"/>
    </row>
    <row r="136" spans="1:4" s="52" customFormat="1" ht="25.5" x14ac:dyDescent="0.2">
      <c r="A136" s="208" t="s">
        <v>13</v>
      </c>
      <c r="B136" s="208" t="s">
        <v>14</v>
      </c>
      <c r="C136" s="259" t="s">
        <v>15</v>
      </c>
      <c r="D136" s="261" t="s">
        <v>16</v>
      </c>
    </row>
    <row r="137" spans="1:4" s="52" customFormat="1" x14ac:dyDescent="0.2">
      <c r="A137" s="69" t="s">
        <v>79</v>
      </c>
      <c r="B137" s="71" t="s">
        <v>1053</v>
      </c>
      <c r="C137" s="69">
        <v>2013</v>
      </c>
      <c r="D137" s="235">
        <v>301.35000000000002</v>
      </c>
    </row>
    <row r="138" spans="1:4" s="52" customFormat="1" x14ac:dyDescent="0.2">
      <c r="A138" s="69" t="s">
        <v>88</v>
      </c>
      <c r="B138" s="71" t="s">
        <v>1053</v>
      </c>
      <c r="C138" s="69">
        <v>2013</v>
      </c>
      <c r="D138" s="235">
        <v>202.95</v>
      </c>
    </row>
    <row r="139" spans="1:4" s="52" customFormat="1" x14ac:dyDescent="0.2">
      <c r="A139" s="69" t="s">
        <v>89</v>
      </c>
      <c r="B139" s="71" t="s">
        <v>1054</v>
      </c>
      <c r="C139" s="69">
        <v>2013</v>
      </c>
      <c r="D139" s="235">
        <v>3382.5</v>
      </c>
    </row>
    <row r="140" spans="1:4" s="52" customFormat="1" x14ac:dyDescent="0.2">
      <c r="A140" s="69" t="s">
        <v>90</v>
      </c>
      <c r="B140" s="71" t="s">
        <v>1288</v>
      </c>
      <c r="C140" s="69">
        <v>2013</v>
      </c>
      <c r="D140" s="235">
        <v>2777</v>
      </c>
    </row>
    <row r="141" spans="1:4" s="52" customFormat="1" x14ac:dyDescent="0.2">
      <c r="A141" s="69" t="s">
        <v>91</v>
      </c>
      <c r="B141" s="71" t="s">
        <v>1289</v>
      </c>
      <c r="C141" s="69">
        <v>2013</v>
      </c>
      <c r="D141" s="235">
        <v>1812.86</v>
      </c>
    </row>
    <row r="142" spans="1:4" s="52" customFormat="1" x14ac:dyDescent="0.2">
      <c r="A142" s="69" t="s">
        <v>92</v>
      </c>
      <c r="B142" s="71" t="s">
        <v>1055</v>
      </c>
      <c r="C142" s="69">
        <v>2014</v>
      </c>
      <c r="D142" s="235">
        <v>4590</v>
      </c>
    </row>
    <row r="143" spans="1:4" s="52" customFormat="1" x14ac:dyDescent="0.2">
      <c r="A143" s="69" t="s">
        <v>93</v>
      </c>
      <c r="B143" s="71" t="s">
        <v>1056</v>
      </c>
      <c r="C143" s="69">
        <v>2014</v>
      </c>
      <c r="D143" s="235">
        <v>2715</v>
      </c>
    </row>
    <row r="144" spans="1:4" s="52" customFormat="1" x14ac:dyDescent="0.2">
      <c r="A144" s="69" t="s">
        <v>94</v>
      </c>
      <c r="B144" s="71" t="s">
        <v>1057</v>
      </c>
      <c r="C144" s="69">
        <v>2015</v>
      </c>
      <c r="D144" s="235">
        <v>2261</v>
      </c>
    </row>
    <row r="145" spans="1:4" s="52" customFormat="1" x14ac:dyDescent="0.2">
      <c r="A145" s="69" t="s">
        <v>95</v>
      </c>
      <c r="B145" s="71" t="s">
        <v>1058</v>
      </c>
      <c r="C145" s="69">
        <v>2015</v>
      </c>
      <c r="D145" s="235">
        <v>1568</v>
      </c>
    </row>
    <row r="146" spans="1:4" s="52" customFormat="1" x14ac:dyDescent="0.2">
      <c r="A146" s="69" t="s">
        <v>96</v>
      </c>
      <c r="B146" s="210" t="s">
        <v>1059</v>
      </c>
      <c r="C146" s="227">
        <v>2016</v>
      </c>
      <c r="D146" s="236">
        <v>485</v>
      </c>
    </row>
    <row r="147" spans="1:4" s="52" customFormat="1" x14ac:dyDescent="0.2">
      <c r="A147" s="75"/>
      <c r="B147" s="76" t="s">
        <v>0</v>
      </c>
      <c r="C147" s="75"/>
      <c r="D147" s="237">
        <f>SUM(D137:D146)</f>
        <v>20095.66</v>
      </c>
    </row>
    <row r="148" spans="1:4" ht="13.5" customHeight="1" x14ac:dyDescent="0.2">
      <c r="A148" s="554" t="s">
        <v>77</v>
      </c>
      <c r="B148" s="555"/>
      <c r="C148" s="555"/>
      <c r="D148" s="557"/>
    </row>
    <row r="149" spans="1:4" ht="13.5" customHeight="1" x14ac:dyDescent="0.2">
      <c r="A149" s="548" t="s">
        <v>1</v>
      </c>
      <c r="B149" s="549"/>
      <c r="C149" s="549"/>
      <c r="D149" s="550"/>
    </row>
    <row r="150" spans="1:4" ht="25.5" x14ac:dyDescent="0.2">
      <c r="A150" s="148" t="s">
        <v>13</v>
      </c>
      <c r="B150" s="3" t="s">
        <v>14</v>
      </c>
      <c r="C150" s="259" t="s">
        <v>15</v>
      </c>
      <c r="D150" s="261" t="s">
        <v>16</v>
      </c>
    </row>
    <row r="151" spans="1:4" ht="13.5" customHeight="1" x14ac:dyDescent="0.2">
      <c r="A151" s="207">
        <v>1</v>
      </c>
      <c r="B151" s="66" t="s">
        <v>201</v>
      </c>
      <c r="C151" s="72">
        <v>2013</v>
      </c>
      <c r="D151" s="212">
        <v>1599</v>
      </c>
    </row>
    <row r="152" spans="1:4" ht="13.5" customHeight="1" x14ac:dyDescent="0.2">
      <c r="A152" s="207">
        <v>2</v>
      </c>
      <c r="B152" s="66" t="s">
        <v>202</v>
      </c>
      <c r="C152" s="72">
        <v>2013</v>
      </c>
      <c r="D152" s="212">
        <v>1449</v>
      </c>
    </row>
    <row r="153" spans="1:4" ht="13.5" customHeight="1" x14ac:dyDescent="0.2">
      <c r="A153" s="207">
        <v>3</v>
      </c>
      <c r="B153" s="66" t="s">
        <v>203</v>
      </c>
      <c r="C153" s="72">
        <v>2014</v>
      </c>
      <c r="D153" s="212">
        <v>3934.77</v>
      </c>
    </row>
    <row r="154" spans="1:4" ht="13.5" customHeight="1" x14ac:dyDescent="0.2">
      <c r="A154" s="207">
        <v>4</v>
      </c>
      <c r="B154" s="66" t="s">
        <v>204</v>
      </c>
      <c r="C154" s="72">
        <v>2015</v>
      </c>
      <c r="D154" s="212">
        <v>5990</v>
      </c>
    </row>
    <row r="155" spans="1:4" ht="13.5" customHeight="1" x14ac:dyDescent="0.2">
      <c r="A155" s="207">
        <v>5</v>
      </c>
      <c r="B155" s="66" t="s">
        <v>205</v>
      </c>
      <c r="C155" s="72">
        <v>2015</v>
      </c>
      <c r="D155" s="212">
        <v>2149</v>
      </c>
    </row>
    <row r="156" spans="1:4" ht="13.5" customHeight="1" x14ac:dyDescent="0.2">
      <c r="A156" s="207">
        <v>6</v>
      </c>
      <c r="B156" s="66" t="s">
        <v>206</v>
      </c>
      <c r="C156" s="72">
        <v>2015</v>
      </c>
      <c r="D156" s="212">
        <v>899</v>
      </c>
    </row>
    <row r="157" spans="1:4" ht="13.5" customHeight="1" x14ac:dyDescent="0.2">
      <c r="A157" s="207">
        <v>7</v>
      </c>
      <c r="B157" s="66" t="s">
        <v>207</v>
      </c>
      <c r="C157" s="72">
        <v>2015</v>
      </c>
      <c r="D157" s="212">
        <v>1349</v>
      </c>
    </row>
    <row r="158" spans="1:4" ht="13.5" customHeight="1" x14ac:dyDescent="0.2">
      <c r="A158" s="207">
        <v>8</v>
      </c>
      <c r="B158" s="66" t="s">
        <v>208</v>
      </c>
      <c r="C158" s="72">
        <v>2015</v>
      </c>
      <c r="D158" s="212">
        <v>999</v>
      </c>
    </row>
    <row r="159" spans="1:4" ht="13.5" customHeight="1" x14ac:dyDescent="0.2">
      <c r="A159" s="207">
        <v>9</v>
      </c>
      <c r="B159" s="66" t="s">
        <v>209</v>
      </c>
      <c r="C159" s="72">
        <v>2016</v>
      </c>
      <c r="D159" s="212">
        <v>4999</v>
      </c>
    </row>
    <row r="160" spans="1:4" ht="13.5" customHeight="1" x14ac:dyDescent="0.2">
      <c r="A160" s="207">
        <v>10</v>
      </c>
      <c r="B160" s="66" t="s">
        <v>210</v>
      </c>
      <c r="C160" s="72">
        <v>2016</v>
      </c>
      <c r="D160" s="212">
        <v>4359</v>
      </c>
    </row>
    <row r="161" spans="1:4" ht="13.5" customHeight="1" x14ac:dyDescent="0.2">
      <c r="A161" s="545" t="s">
        <v>0</v>
      </c>
      <c r="B161" s="546"/>
      <c r="C161" s="547"/>
      <c r="D161" s="219">
        <f>SUM(D151:D160)</f>
        <v>27726.77</v>
      </c>
    </row>
    <row r="162" spans="1:4" ht="13.5" customHeight="1" x14ac:dyDescent="0.2">
      <c r="A162" s="548" t="s">
        <v>2</v>
      </c>
      <c r="B162" s="549"/>
      <c r="C162" s="549"/>
      <c r="D162" s="550"/>
    </row>
    <row r="163" spans="1:4" ht="25.5" x14ac:dyDescent="0.2">
      <c r="A163" s="148" t="s">
        <v>13</v>
      </c>
      <c r="B163" s="3" t="s">
        <v>14</v>
      </c>
      <c r="C163" s="259" t="s">
        <v>15</v>
      </c>
      <c r="D163" s="261" t="s">
        <v>16</v>
      </c>
    </row>
    <row r="164" spans="1:4" ht="13.5" customHeight="1" x14ac:dyDescent="0.2">
      <c r="A164" s="72">
        <v>1</v>
      </c>
      <c r="B164" s="66" t="s">
        <v>211</v>
      </c>
      <c r="C164" s="72">
        <v>2015</v>
      </c>
      <c r="D164" s="212">
        <v>2418</v>
      </c>
    </row>
    <row r="165" spans="1:4" ht="13.5" customHeight="1" x14ac:dyDescent="0.2">
      <c r="A165" s="72">
        <v>2</v>
      </c>
      <c r="B165" s="66" t="s">
        <v>211</v>
      </c>
      <c r="C165" s="72">
        <v>2015</v>
      </c>
      <c r="D165" s="212">
        <v>2390</v>
      </c>
    </row>
    <row r="166" spans="1:4" ht="13.5" customHeight="1" x14ac:dyDescent="0.2">
      <c r="A166" s="72">
        <v>3</v>
      </c>
      <c r="B166" s="66" t="s">
        <v>212</v>
      </c>
      <c r="C166" s="72">
        <v>2018</v>
      </c>
      <c r="D166" s="212">
        <v>2090</v>
      </c>
    </row>
    <row r="167" spans="1:4" s="12" customFormat="1" ht="13.5" customHeight="1" x14ac:dyDescent="0.2">
      <c r="A167" s="545" t="s">
        <v>0</v>
      </c>
      <c r="B167" s="546"/>
      <c r="C167" s="547"/>
      <c r="D167" s="219">
        <f>SUM(D164:D166)</f>
        <v>6898</v>
      </c>
    </row>
    <row r="168" spans="1:4" s="12" customFormat="1" ht="13.5" customHeight="1" x14ac:dyDescent="0.2">
      <c r="A168" s="554" t="s">
        <v>102</v>
      </c>
      <c r="B168" s="555"/>
      <c r="C168" s="555"/>
      <c r="D168" s="556"/>
    </row>
    <row r="169" spans="1:4" s="12" customFormat="1" ht="13.5" customHeight="1" x14ac:dyDescent="0.2">
      <c r="A169" s="548" t="s">
        <v>1</v>
      </c>
      <c r="B169" s="549"/>
      <c r="C169" s="549"/>
      <c r="D169" s="550"/>
    </row>
    <row r="170" spans="1:4" s="12" customFormat="1" ht="25.5" x14ac:dyDescent="0.2">
      <c r="A170" s="148" t="s">
        <v>13</v>
      </c>
      <c r="B170" s="62" t="s">
        <v>14</v>
      </c>
      <c r="C170" s="259" t="s">
        <v>15</v>
      </c>
      <c r="D170" s="261" t="s">
        <v>16</v>
      </c>
    </row>
    <row r="171" spans="1:4" s="12" customFormat="1" ht="13.5" customHeight="1" x14ac:dyDescent="0.2">
      <c r="A171" s="72" t="s">
        <v>79</v>
      </c>
      <c r="B171" s="65" t="s">
        <v>1093</v>
      </c>
      <c r="C171" s="72">
        <v>2017</v>
      </c>
      <c r="D171" s="212">
        <v>3000</v>
      </c>
    </row>
    <row r="172" spans="1:4" s="12" customFormat="1" ht="13.5" customHeight="1" x14ac:dyDescent="0.2">
      <c r="A172" s="545" t="s">
        <v>0</v>
      </c>
      <c r="B172" s="546"/>
      <c r="C172" s="547"/>
      <c r="D172" s="219">
        <f>SUM(D171)</f>
        <v>3000</v>
      </c>
    </row>
    <row r="173" spans="1:4" ht="13.5" customHeight="1" x14ac:dyDescent="0.2">
      <c r="A173" s="548" t="s">
        <v>2</v>
      </c>
      <c r="B173" s="549"/>
      <c r="C173" s="549"/>
      <c r="D173" s="550"/>
    </row>
    <row r="174" spans="1:4" ht="25.5" x14ac:dyDescent="0.2">
      <c r="A174" s="378" t="s">
        <v>13</v>
      </c>
      <c r="B174" s="378" t="s">
        <v>14</v>
      </c>
      <c r="C174" s="378" t="s">
        <v>15</v>
      </c>
      <c r="D174" s="379" t="s">
        <v>16</v>
      </c>
    </row>
    <row r="175" spans="1:4" ht="13.5" customHeight="1" x14ac:dyDescent="0.2">
      <c r="A175" s="72" t="s">
        <v>79</v>
      </c>
      <c r="B175" s="66" t="s">
        <v>1094</v>
      </c>
      <c r="C175" s="72">
        <v>2015</v>
      </c>
      <c r="D175" s="212">
        <v>3450</v>
      </c>
    </row>
    <row r="176" spans="1:4" s="12" customFormat="1" ht="13.5" customHeight="1" x14ac:dyDescent="0.2">
      <c r="A176" s="545" t="s">
        <v>0</v>
      </c>
      <c r="B176" s="546"/>
      <c r="C176" s="547"/>
      <c r="D176" s="219">
        <f>SUM(D175:D175)</f>
        <v>3450</v>
      </c>
    </row>
    <row r="177" spans="1:5" s="12" customFormat="1" ht="13.5" customHeight="1" x14ac:dyDescent="0.2">
      <c r="A177" s="572" t="s">
        <v>116</v>
      </c>
      <c r="B177" s="573"/>
      <c r="C177" s="573"/>
      <c r="D177" s="574"/>
    </row>
    <row r="178" spans="1:5" s="12" customFormat="1" ht="13.5" customHeight="1" x14ac:dyDescent="0.2">
      <c r="A178" s="548" t="s">
        <v>1</v>
      </c>
      <c r="B178" s="549"/>
      <c r="C178" s="549"/>
      <c r="D178" s="550"/>
    </row>
    <row r="179" spans="1:5" s="12" customFormat="1" ht="25.5" x14ac:dyDescent="0.2">
      <c r="A179" s="148" t="s">
        <v>13</v>
      </c>
      <c r="B179" s="3" t="s">
        <v>14</v>
      </c>
      <c r="C179" s="259" t="s">
        <v>15</v>
      </c>
      <c r="D179" s="261" t="s">
        <v>16</v>
      </c>
      <c r="E179" s="174"/>
    </row>
    <row r="180" spans="1:5" s="12" customFormat="1" ht="13.5" customHeight="1" x14ac:dyDescent="0.2">
      <c r="A180" s="46" t="s">
        <v>79</v>
      </c>
      <c r="B180" s="176" t="s">
        <v>405</v>
      </c>
      <c r="C180" s="46">
        <v>2013</v>
      </c>
      <c r="D180" s="215">
        <v>2388</v>
      </c>
    </row>
    <row r="181" spans="1:5" s="12" customFormat="1" ht="13.5" customHeight="1" x14ac:dyDescent="0.2">
      <c r="A181" s="46" t="s">
        <v>88</v>
      </c>
      <c r="B181" s="176" t="s">
        <v>406</v>
      </c>
      <c r="C181" s="46">
        <v>2013</v>
      </c>
      <c r="D181" s="215">
        <v>350</v>
      </c>
    </row>
    <row r="182" spans="1:5" s="12" customFormat="1" ht="13.5" customHeight="1" x14ac:dyDescent="0.2">
      <c r="A182" s="46" t="s">
        <v>89</v>
      </c>
      <c r="B182" s="176" t="s">
        <v>407</v>
      </c>
      <c r="C182" s="46">
        <v>2013</v>
      </c>
      <c r="D182" s="215">
        <v>3247.2</v>
      </c>
    </row>
    <row r="183" spans="1:5" s="12" customFormat="1" ht="13.5" customHeight="1" x14ac:dyDescent="0.2">
      <c r="A183" s="46" t="s">
        <v>90</v>
      </c>
      <c r="B183" s="176" t="s">
        <v>408</v>
      </c>
      <c r="C183" s="46">
        <v>2013</v>
      </c>
      <c r="D183" s="215">
        <v>880</v>
      </c>
    </row>
    <row r="184" spans="1:5" s="12" customFormat="1" ht="13.5" customHeight="1" x14ac:dyDescent="0.2">
      <c r="A184" s="46" t="s">
        <v>91</v>
      </c>
      <c r="B184" s="176" t="s">
        <v>409</v>
      </c>
      <c r="C184" s="160">
        <v>2014</v>
      </c>
      <c r="D184" s="215">
        <v>1250</v>
      </c>
    </row>
    <row r="185" spans="1:5" s="12" customFormat="1" ht="13.5" customHeight="1" x14ac:dyDescent="0.2">
      <c r="A185" s="46" t="s">
        <v>92</v>
      </c>
      <c r="B185" s="177" t="s">
        <v>410</v>
      </c>
      <c r="C185" s="46">
        <v>2015</v>
      </c>
      <c r="D185" s="238">
        <v>787</v>
      </c>
    </row>
    <row r="186" spans="1:5" s="12" customFormat="1" ht="13.5" customHeight="1" x14ac:dyDescent="0.2">
      <c r="A186" s="46" t="s">
        <v>93</v>
      </c>
      <c r="B186" s="176" t="s">
        <v>411</v>
      </c>
      <c r="C186" s="46">
        <v>2015</v>
      </c>
      <c r="D186" s="215">
        <v>11070</v>
      </c>
    </row>
    <row r="187" spans="1:5" s="12" customFormat="1" ht="13.5" customHeight="1" x14ac:dyDescent="0.2">
      <c r="A187" s="46" t="s">
        <v>94</v>
      </c>
      <c r="B187" s="176" t="s">
        <v>412</v>
      </c>
      <c r="C187" s="46">
        <v>2015</v>
      </c>
      <c r="D187" s="215">
        <v>18450</v>
      </c>
    </row>
    <row r="188" spans="1:5" s="12" customFormat="1" ht="13.5" customHeight="1" x14ac:dyDescent="0.2">
      <c r="A188" s="46" t="s">
        <v>95</v>
      </c>
      <c r="B188" s="178" t="s">
        <v>413</v>
      </c>
      <c r="C188" s="46">
        <v>2015</v>
      </c>
      <c r="D188" s="215">
        <v>6150</v>
      </c>
    </row>
    <row r="189" spans="1:5" s="12" customFormat="1" ht="13.5" customHeight="1" x14ac:dyDescent="0.2">
      <c r="A189" s="46" t="s">
        <v>96</v>
      </c>
      <c r="B189" s="178" t="s">
        <v>414</v>
      </c>
      <c r="C189" s="46">
        <v>2015</v>
      </c>
      <c r="D189" s="215">
        <v>9840</v>
      </c>
    </row>
    <row r="190" spans="1:5" s="12" customFormat="1" ht="13.5" customHeight="1" x14ac:dyDescent="0.2">
      <c r="A190" s="46" t="s">
        <v>97</v>
      </c>
    </row>
    <row r="191" spans="1:5" s="12" customFormat="1" ht="13.5" customHeight="1" x14ac:dyDescent="0.2">
      <c r="A191" s="46" t="s">
        <v>98</v>
      </c>
      <c r="B191" s="178" t="s">
        <v>411</v>
      </c>
      <c r="C191" s="46">
        <v>2015</v>
      </c>
      <c r="D191" s="215">
        <v>11070</v>
      </c>
    </row>
    <row r="192" spans="1:5" s="12" customFormat="1" ht="38.25" x14ac:dyDescent="0.2">
      <c r="A192" s="46" t="s">
        <v>99</v>
      </c>
      <c r="B192" s="178" t="s">
        <v>416</v>
      </c>
      <c r="C192" s="46">
        <v>2015</v>
      </c>
      <c r="D192" s="215">
        <v>41600</v>
      </c>
    </row>
    <row r="193" spans="1:4" s="12" customFormat="1" ht="25.5" x14ac:dyDescent="0.2">
      <c r="A193" s="46" t="s">
        <v>100</v>
      </c>
      <c r="B193" s="178" t="s">
        <v>417</v>
      </c>
      <c r="C193" s="46">
        <v>2015</v>
      </c>
      <c r="D193" s="215">
        <v>11685</v>
      </c>
    </row>
    <row r="194" spans="1:4" s="12" customFormat="1" ht="13.5" customHeight="1" x14ac:dyDescent="0.2">
      <c r="A194" s="46" t="s">
        <v>101</v>
      </c>
      <c r="B194" s="178" t="s">
        <v>406</v>
      </c>
      <c r="C194" s="46">
        <v>2015</v>
      </c>
      <c r="D194" s="215">
        <v>553.5</v>
      </c>
    </row>
    <row r="195" spans="1:4" s="12" customFormat="1" ht="13.5" customHeight="1" x14ac:dyDescent="0.2">
      <c r="A195" s="46" t="s">
        <v>418</v>
      </c>
      <c r="B195" s="178" t="s">
        <v>419</v>
      </c>
      <c r="C195" s="46">
        <v>2015</v>
      </c>
      <c r="D195" s="215">
        <v>13500</v>
      </c>
    </row>
    <row r="196" spans="1:4" s="12" customFormat="1" ht="13.5" customHeight="1" x14ac:dyDescent="0.2">
      <c r="A196" s="46" t="s">
        <v>420</v>
      </c>
      <c r="B196" s="178" t="s">
        <v>421</v>
      </c>
      <c r="C196" s="46">
        <v>2015</v>
      </c>
      <c r="D196" s="215">
        <v>4797</v>
      </c>
    </row>
    <row r="197" spans="1:4" s="12" customFormat="1" ht="13.5" customHeight="1" x14ac:dyDescent="0.2">
      <c r="A197" s="46" t="s">
        <v>422</v>
      </c>
      <c r="B197" s="178" t="s">
        <v>427</v>
      </c>
      <c r="C197" s="46">
        <v>2015</v>
      </c>
      <c r="D197" s="215">
        <v>2912</v>
      </c>
    </row>
    <row r="198" spans="1:4" s="12" customFormat="1" ht="13.5" customHeight="1" x14ac:dyDescent="0.2">
      <c r="A198" s="46" t="s">
        <v>424</v>
      </c>
      <c r="B198" s="178" t="s">
        <v>429</v>
      </c>
      <c r="C198" s="46">
        <v>2015</v>
      </c>
      <c r="D198" s="215">
        <v>1935</v>
      </c>
    </row>
    <row r="199" spans="1:4" s="12" customFormat="1" ht="13.5" customHeight="1" x14ac:dyDescent="0.2">
      <c r="A199" s="46" t="s">
        <v>426</v>
      </c>
      <c r="B199" s="178" t="s">
        <v>429</v>
      </c>
      <c r="C199" s="46">
        <v>2015</v>
      </c>
      <c r="D199" s="215">
        <v>1935</v>
      </c>
    </row>
    <row r="200" spans="1:4" s="12" customFormat="1" ht="13.5" customHeight="1" x14ac:dyDescent="0.2">
      <c r="A200" s="46" t="s">
        <v>428</v>
      </c>
      <c r="B200" s="178" t="s">
        <v>432</v>
      </c>
      <c r="C200" s="46">
        <v>2015</v>
      </c>
      <c r="D200" s="215">
        <v>699.99</v>
      </c>
    </row>
    <row r="201" spans="1:4" s="12" customFormat="1" ht="13.5" customHeight="1" x14ac:dyDescent="0.2">
      <c r="A201" s="46" t="s">
        <v>430</v>
      </c>
      <c r="B201" s="178" t="s">
        <v>432</v>
      </c>
      <c r="C201" s="46">
        <v>2015</v>
      </c>
      <c r="D201" s="215">
        <v>699.99</v>
      </c>
    </row>
    <row r="202" spans="1:4" s="12" customFormat="1" ht="13.5" customHeight="1" x14ac:dyDescent="0.2">
      <c r="A202" s="46" t="s">
        <v>431</v>
      </c>
      <c r="B202" s="178" t="s">
        <v>435</v>
      </c>
      <c r="C202" s="46">
        <v>2015</v>
      </c>
      <c r="D202" s="215">
        <v>362.85</v>
      </c>
    </row>
    <row r="203" spans="1:4" s="12" customFormat="1" x14ac:dyDescent="0.2">
      <c r="A203" s="46" t="s">
        <v>433</v>
      </c>
      <c r="B203" s="175" t="s">
        <v>439</v>
      </c>
      <c r="C203" s="46">
        <v>2015</v>
      </c>
      <c r="D203" s="240">
        <v>420</v>
      </c>
    </row>
    <row r="204" spans="1:4" s="12" customFormat="1" ht="13.5" customHeight="1" x14ac:dyDescent="0.2">
      <c r="A204" s="46" t="s">
        <v>434</v>
      </c>
      <c r="B204" s="179" t="s">
        <v>441</v>
      </c>
      <c r="C204" s="46">
        <v>2015</v>
      </c>
      <c r="D204" s="241">
        <v>439</v>
      </c>
    </row>
    <row r="205" spans="1:4" s="12" customFormat="1" ht="13.5" customHeight="1" x14ac:dyDescent="0.2">
      <c r="A205" s="46" t="s">
        <v>436</v>
      </c>
      <c r="B205" s="179" t="s">
        <v>447</v>
      </c>
      <c r="C205" s="46">
        <v>2015</v>
      </c>
      <c r="D205" s="241">
        <v>1710</v>
      </c>
    </row>
    <row r="206" spans="1:4" s="12" customFormat="1" ht="13.5" customHeight="1" x14ac:dyDescent="0.2">
      <c r="A206" s="46" t="s">
        <v>438</v>
      </c>
      <c r="B206" s="181" t="s">
        <v>451</v>
      </c>
      <c r="C206" s="46">
        <v>2016</v>
      </c>
      <c r="D206" s="242">
        <v>2785.95</v>
      </c>
    </row>
    <row r="207" spans="1:4" s="12" customFormat="1" ht="13.5" customHeight="1" x14ac:dyDescent="0.2">
      <c r="A207" s="46" t="s">
        <v>440</v>
      </c>
      <c r="B207" s="176" t="s">
        <v>453</v>
      </c>
      <c r="C207" s="46">
        <v>2016</v>
      </c>
      <c r="D207" s="215">
        <v>3050</v>
      </c>
    </row>
    <row r="208" spans="1:4" s="12" customFormat="1" ht="13.5" customHeight="1" x14ac:dyDescent="0.2">
      <c r="A208" s="46" t="s">
        <v>442</v>
      </c>
      <c r="B208" s="176" t="s">
        <v>453</v>
      </c>
      <c r="C208" s="46">
        <v>2016</v>
      </c>
      <c r="D208" s="215">
        <v>2100</v>
      </c>
    </row>
    <row r="209" spans="1:4" s="12" customFormat="1" ht="13.5" customHeight="1" x14ac:dyDescent="0.2">
      <c r="A209" s="46" t="s">
        <v>444</v>
      </c>
      <c r="B209" s="176" t="s">
        <v>454</v>
      </c>
      <c r="C209" s="46">
        <v>2016</v>
      </c>
      <c r="D209" s="215">
        <v>3300</v>
      </c>
    </row>
    <row r="210" spans="1:4" s="12" customFormat="1" ht="13.5" customHeight="1" x14ac:dyDescent="0.2">
      <c r="A210" s="46" t="s">
        <v>446</v>
      </c>
      <c r="B210" s="176" t="s">
        <v>455</v>
      </c>
      <c r="C210" s="46">
        <v>2016</v>
      </c>
      <c r="D210" s="215">
        <v>867</v>
      </c>
    </row>
    <row r="211" spans="1:4" s="12" customFormat="1" ht="25.5" x14ac:dyDescent="0.2">
      <c r="A211" s="46" t="s">
        <v>448</v>
      </c>
      <c r="B211" s="176" t="s">
        <v>457</v>
      </c>
      <c r="C211" s="46">
        <v>2016</v>
      </c>
      <c r="D211" s="215">
        <v>549</v>
      </c>
    </row>
    <row r="212" spans="1:4" s="12" customFormat="1" ht="13.5" customHeight="1" x14ac:dyDescent="0.2">
      <c r="A212" s="46" t="s">
        <v>450</v>
      </c>
      <c r="B212" s="176" t="s">
        <v>458</v>
      </c>
      <c r="C212" s="46">
        <v>2017</v>
      </c>
      <c r="D212" s="215">
        <v>2699</v>
      </c>
    </row>
    <row r="213" spans="1:4" s="12" customFormat="1" ht="13.5" customHeight="1" x14ac:dyDescent="0.2">
      <c r="A213" s="46" t="s">
        <v>452</v>
      </c>
      <c r="B213" s="176" t="s">
        <v>459</v>
      </c>
      <c r="C213" s="46">
        <v>2017</v>
      </c>
      <c r="D213" s="215">
        <v>1900</v>
      </c>
    </row>
    <row r="214" spans="1:4" s="12" customFormat="1" ht="13.5" customHeight="1" x14ac:dyDescent="0.2">
      <c r="A214" s="545" t="s">
        <v>0</v>
      </c>
      <c r="B214" s="546"/>
      <c r="C214" s="547"/>
      <c r="D214" s="219">
        <f>SUM(D180:D213)</f>
        <v>165982.48000000001</v>
      </c>
    </row>
    <row r="215" spans="1:4" s="12" customFormat="1" ht="13.5" customHeight="1" x14ac:dyDescent="0.2">
      <c r="A215" s="548" t="s">
        <v>2</v>
      </c>
      <c r="B215" s="549"/>
      <c r="C215" s="549"/>
      <c r="D215" s="550"/>
    </row>
    <row r="216" spans="1:4" s="12" customFormat="1" ht="25.5" x14ac:dyDescent="0.2">
      <c r="A216" s="148" t="s">
        <v>13</v>
      </c>
      <c r="B216" s="3" t="s">
        <v>14</v>
      </c>
      <c r="C216" s="259" t="s">
        <v>15</v>
      </c>
      <c r="D216" s="261" t="s">
        <v>16</v>
      </c>
    </row>
    <row r="217" spans="1:4" s="12" customFormat="1" ht="13.5" customHeight="1" x14ac:dyDescent="0.2">
      <c r="A217" s="46" t="s">
        <v>79</v>
      </c>
      <c r="B217" s="44" t="s">
        <v>460</v>
      </c>
      <c r="C217" s="46">
        <v>2013</v>
      </c>
      <c r="D217" s="215">
        <v>1729</v>
      </c>
    </row>
    <row r="218" spans="1:4" s="12" customFormat="1" ht="13.5" customHeight="1" x14ac:dyDescent="0.2">
      <c r="A218" s="46" t="s">
        <v>88</v>
      </c>
      <c r="B218" s="44" t="s">
        <v>461</v>
      </c>
      <c r="C218" s="46">
        <v>2013</v>
      </c>
      <c r="D218" s="215">
        <v>1450</v>
      </c>
    </row>
    <row r="219" spans="1:4" s="12" customFormat="1" ht="13.5" customHeight="1" x14ac:dyDescent="0.2">
      <c r="A219" s="46" t="s">
        <v>89</v>
      </c>
      <c r="B219" s="44" t="s">
        <v>462</v>
      </c>
      <c r="C219" s="46">
        <v>2013</v>
      </c>
      <c r="D219" s="215">
        <v>2421.87</v>
      </c>
    </row>
    <row r="220" spans="1:4" s="12" customFormat="1" ht="13.5" customHeight="1" x14ac:dyDescent="0.2">
      <c r="A220" s="46" t="s">
        <v>90</v>
      </c>
      <c r="B220" s="44" t="s">
        <v>463</v>
      </c>
      <c r="C220" s="46">
        <v>2016</v>
      </c>
      <c r="D220" s="215">
        <v>1399</v>
      </c>
    </row>
    <row r="221" spans="1:4" s="12" customFormat="1" ht="13.5" customHeight="1" x14ac:dyDescent="0.2">
      <c r="A221" s="46" t="s">
        <v>91</v>
      </c>
      <c r="B221" s="167" t="s">
        <v>464</v>
      </c>
      <c r="C221" s="46">
        <v>2016</v>
      </c>
      <c r="D221" s="215">
        <v>2430</v>
      </c>
    </row>
    <row r="222" spans="1:4" s="12" customFormat="1" ht="13.5" customHeight="1" x14ac:dyDescent="0.2">
      <c r="A222" s="46" t="s">
        <v>92</v>
      </c>
      <c r="B222" s="167" t="s">
        <v>465</v>
      </c>
      <c r="C222" s="46">
        <v>2016</v>
      </c>
      <c r="D222" s="215">
        <v>1650</v>
      </c>
    </row>
    <row r="223" spans="1:4" s="12" customFormat="1" ht="13.5" customHeight="1" x14ac:dyDescent="0.2">
      <c r="A223" s="46" t="s">
        <v>93</v>
      </c>
      <c r="B223" s="167" t="s">
        <v>464</v>
      </c>
      <c r="C223" s="46">
        <v>2016</v>
      </c>
      <c r="D223" s="215">
        <v>2430</v>
      </c>
    </row>
    <row r="224" spans="1:4" s="12" customFormat="1" ht="13.5" customHeight="1" x14ac:dyDescent="0.2">
      <c r="A224" s="46" t="s">
        <v>94</v>
      </c>
      <c r="B224" s="167" t="s">
        <v>465</v>
      </c>
      <c r="C224" s="46">
        <v>2016</v>
      </c>
      <c r="D224" s="215">
        <v>1650</v>
      </c>
    </row>
    <row r="225" spans="1:4" s="12" customFormat="1" ht="13.5" customHeight="1" x14ac:dyDescent="0.2">
      <c r="A225" s="46" t="s">
        <v>95</v>
      </c>
      <c r="B225" s="168" t="s">
        <v>466</v>
      </c>
      <c r="C225" s="160">
        <v>2017</v>
      </c>
      <c r="D225" s="243">
        <v>1000</v>
      </c>
    </row>
    <row r="226" spans="1:4" s="12" customFormat="1" x14ac:dyDescent="0.2">
      <c r="A226" s="46" t="s">
        <v>96</v>
      </c>
      <c r="B226" s="175" t="s">
        <v>437</v>
      </c>
      <c r="C226" s="46">
        <v>2015</v>
      </c>
      <c r="D226" s="239">
        <v>609</v>
      </c>
    </row>
    <row r="227" spans="1:4" s="12" customFormat="1" ht="13.5" customHeight="1" x14ac:dyDescent="0.2">
      <c r="A227" s="46" t="s">
        <v>97</v>
      </c>
      <c r="B227" s="179" t="s">
        <v>445</v>
      </c>
      <c r="C227" s="46">
        <v>2015</v>
      </c>
      <c r="D227" s="241">
        <v>380</v>
      </c>
    </row>
    <row r="228" spans="1:4" s="12" customFormat="1" ht="13.5" customHeight="1" x14ac:dyDescent="0.2">
      <c r="A228" s="46" t="s">
        <v>98</v>
      </c>
      <c r="B228" s="180" t="s">
        <v>449</v>
      </c>
      <c r="C228" s="46">
        <v>2016</v>
      </c>
      <c r="D228" s="241">
        <v>239</v>
      </c>
    </row>
    <row r="229" spans="1:4" s="12" customFormat="1" ht="13.5" customHeight="1" x14ac:dyDescent="0.2">
      <c r="A229" s="46" t="s">
        <v>99</v>
      </c>
      <c r="B229" s="176" t="s">
        <v>456</v>
      </c>
      <c r="C229" s="46">
        <v>2017</v>
      </c>
      <c r="D229" s="215">
        <v>2985</v>
      </c>
    </row>
    <row r="230" spans="1:4" s="12" customFormat="1" ht="13.5" customHeight="1" x14ac:dyDescent="0.2">
      <c r="A230" s="46" t="s">
        <v>422</v>
      </c>
      <c r="B230" s="178" t="s">
        <v>423</v>
      </c>
      <c r="C230" s="46">
        <v>2015</v>
      </c>
      <c r="D230" s="215">
        <v>1968</v>
      </c>
    </row>
    <row r="231" spans="1:4" s="12" customFormat="1" ht="13.5" customHeight="1" x14ac:dyDescent="0.2">
      <c r="A231" s="46" t="s">
        <v>424</v>
      </c>
      <c r="B231" s="178" t="s">
        <v>425</v>
      </c>
      <c r="C231" s="46">
        <v>2015</v>
      </c>
      <c r="D231" s="215">
        <v>1107</v>
      </c>
    </row>
    <row r="232" spans="1:4" s="12" customFormat="1" ht="13.5" customHeight="1" x14ac:dyDescent="0.2">
      <c r="A232" s="46" t="s">
        <v>426</v>
      </c>
      <c r="B232" s="432" t="s">
        <v>415</v>
      </c>
      <c r="C232" s="46">
        <v>2015</v>
      </c>
      <c r="D232" s="215">
        <v>2366.8000000000002</v>
      </c>
    </row>
    <row r="233" spans="1:4" s="12" customFormat="1" ht="13.5" customHeight="1" x14ac:dyDescent="0.2">
      <c r="A233" s="558" t="s">
        <v>0</v>
      </c>
      <c r="B233" s="552"/>
      <c r="C233" s="553"/>
      <c r="D233" s="244">
        <f>SUM(D217:D232)</f>
        <v>25814.67</v>
      </c>
    </row>
    <row r="234" spans="1:4" s="12" customFormat="1" ht="13.5" customHeight="1" x14ac:dyDescent="0.2">
      <c r="A234" s="548" t="s">
        <v>23</v>
      </c>
      <c r="B234" s="549"/>
      <c r="C234" s="549"/>
      <c r="D234" s="550"/>
    </row>
    <row r="235" spans="1:4" s="12" customFormat="1" ht="25.5" x14ac:dyDescent="0.2">
      <c r="A235" s="148" t="s">
        <v>13</v>
      </c>
      <c r="B235" s="3" t="s">
        <v>14</v>
      </c>
      <c r="C235" s="259" t="s">
        <v>15</v>
      </c>
      <c r="D235" s="261" t="s">
        <v>16</v>
      </c>
    </row>
    <row r="236" spans="1:4" s="12" customFormat="1" ht="13.5" customHeight="1" x14ac:dyDescent="0.2">
      <c r="A236" s="46" t="s">
        <v>79</v>
      </c>
      <c r="B236" s="44" t="s">
        <v>467</v>
      </c>
      <c r="C236" s="46">
        <v>2013</v>
      </c>
      <c r="D236" s="215">
        <v>3342</v>
      </c>
    </row>
    <row r="237" spans="1:4" s="12" customFormat="1" ht="13.5" customHeight="1" x14ac:dyDescent="0.2">
      <c r="A237" s="46" t="s">
        <v>88</v>
      </c>
      <c r="B237" s="179" t="s">
        <v>443</v>
      </c>
      <c r="C237" s="46">
        <v>2015</v>
      </c>
      <c r="D237" s="241">
        <v>380</v>
      </c>
    </row>
    <row r="238" spans="1:4" s="12" customFormat="1" ht="13.5" customHeight="1" x14ac:dyDescent="0.2">
      <c r="A238" s="558" t="s">
        <v>0</v>
      </c>
      <c r="B238" s="559"/>
      <c r="C238" s="560"/>
      <c r="D238" s="219">
        <f>SUM(D236:D237)</f>
        <v>3722</v>
      </c>
    </row>
    <row r="239" spans="1:4" s="10" customFormat="1" ht="12.75" customHeight="1" x14ac:dyDescent="0.2">
      <c r="A239" s="561" t="s">
        <v>114</v>
      </c>
      <c r="B239" s="562"/>
      <c r="C239" s="562"/>
      <c r="D239" s="563"/>
    </row>
    <row r="240" spans="1:4" s="12" customFormat="1" ht="13.5" customHeight="1" x14ac:dyDescent="0.2">
      <c r="A240" s="548" t="s">
        <v>1</v>
      </c>
      <c r="B240" s="549"/>
      <c r="C240" s="549"/>
      <c r="D240" s="550"/>
    </row>
    <row r="241" spans="1:4" s="12" customFormat="1" ht="25.5" x14ac:dyDescent="0.2">
      <c r="A241" s="148" t="s">
        <v>13</v>
      </c>
      <c r="B241" s="3" t="s">
        <v>14</v>
      </c>
      <c r="C241" s="259" t="s">
        <v>15</v>
      </c>
      <c r="D241" s="261" t="s">
        <v>16</v>
      </c>
    </row>
    <row r="242" spans="1:4" s="12" customFormat="1" ht="13.5" customHeight="1" x14ac:dyDescent="0.2">
      <c r="A242" s="77" t="s">
        <v>79</v>
      </c>
      <c r="B242" s="65" t="s">
        <v>279</v>
      </c>
      <c r="C242" s="77">
        <v>2013</v>
      </c>
      <c r="D242" s="211">
        <v>4100</v>
      </c>
    </row>
    <row r="243" spans="1:4" s="12" customFormat="1" ht="13.5" customHeight="1" x14ac:dyDescent="0.2">
      <c r="A243" s="77" t="s">
        <v>88</v>
      </c>
      <c r="B243" s="65" t="s">
        <v>279</v>
      </c>
      <c r="C243" s="77">
        <v>2013</v>
      </c>
      <c r="D243" s="211">
        <v>3400</v>
      </c>
    </row>
    <row r="244" spans="1:4" s="12" customFormat="1" ht="13.5" customHeight="1" x14ac:dyDescent="0.2">
      <c r="A244" s="77" t="s">
        <v>89</v>
      </c>
      <c r="B244" s="66" t="s">
        <v>279</v>
      </c>
      <c r="C244" s="72">
        <v>2014</v>
      </c>
      <c r="D244" s="212">
        <v>3200</v>
      </c>
    </row>
    <row r="245" spans="1:4" s="12" customFormat="1" ht="13.5" customHeight="1" x14ac:dyDescent="0.2">
      <c r="A245" s="77" t="s">
        <v>90</v>
      </c>
      <c r="B245" s="66" t="s">
        <v>281</v>
      </c>
      <c r="C245" s="72">
        <v>2014</v>
      </c>
      <c r="D245" s="212">
        <v>4846.2</v>
      </c>
    </row>
    <row r="246" spans="1:4" s="12" customFormat="1" ht="13.5" customHeight="1" x14ac:dyDescent="0.2">
      <c r="A246" s="77" t="s">
        <v>91</v>
      </c>
      <c r="B246" s="66" t="s">
        <v>282</v>
      </c>
      <c r="C246" s="72">
        <v>2015</v>
      </c>
      <c r="D246" s="212">
        <v>2590</v>
      </c>
    </row>
    <row r="247" spans="1:4" s="12" customFormat="1" ht="13.5" customHeight="1" x14ac:dyDescent="0.2">
      <c r="A247" s="77" t="s">
        <v>92</v>
      </c>
      <c r="B247" s="66" t="s">
        <v>283</v>
      </c>
      <c r="C247" s="72">
        <v>2015</v>
      </c>
      <c r="D247" s="212">
        <v>2929</v>
      </c>
    </row>
    <row r="248" spans="1:4" s="12" customFormat="1" ht="13.5" customHeight="1" x14ac:dyDescent="0.2">
      <c r="A248" s="77" t="s">
        <v>93</v>
      </c>
      <c r="B248" s="66" t="s">
        <v>285</v>
      </c>
      <c r="C248" s="72">
        <v>2015</v>
      </c>
      <c r="D248" s="212">
        <v>1339</v>
      </c>
    </row>
    <row r="249" spans="1:4" s="12" customFormat="1" x14ac:dyDescent="0.2">
      <c r="A249" s="77" t="s">
        <v>94</v>
      </c>
      <c r="B249" s="66" t="s">
        <v>286</v>
      </c>
      <c r="C249" s="72">
        <v>2015</v>
      </c>
      <c r="D249" s="212">
        <v>47711.7</v>
      </c>
    </row>
    <row r="250" spans="1:4" s="12" customFormat="1" ht="25.5" x14ac:dyDescent="0.2">
      <c r="A250" s="77" t="s">
        <v>95</v>
      </c>
      <c r="B250" s="66" t="s">
        <v>287</v>
      </c>
      <c r="C250" s="72">
        <v>2015</v>
      </c>
      <c r="D250" s="212">
        <v>3173.4</v>
      </c>
    </row>
    <row r="251" spans="1:4" s="12" customFormat="1" ht="25.5" x14ac:dyDescent="0.2">
      <c r="A251" s="77" t="s">
        <v>96</v>
      </c>
      <c r="B251" s="66" t="s">
        <v>288</v>
      </c>
      <c r="C251" s="72">
        <v>2015</v>
      </c>
      <c r="D251" s="212">
        <v>1968</v>
      </c>
    </row>
    <row r="252" spans="1:4" s="12" customFormat="1" ht="13.5" customHeight="1" x14ac:dyDescent="0.2">
      <c r="A252" s="77" t="s">
        <v>97</v>
      </c>
      <c r="B252" s="66" t="s">
        <v>289</v>
      </c>
      <c r="C252" s="72">
        <v>2015</v>
      </c>
      <c r="D252" s="212">
        <v>10332</v>
      </c>
    </row>
    <row r="253" spans="1:4" s="12" customFormat="1" ht="13.5" customHeight="1" x14ac:dyDescent="0.2">
      <c r="A253" s="77" t="s">
        <v>98</v>
      </c>
      <c r="B253" s="66" t="s">
        <v>291</v>
      </c>
      <c r="C253" s="72">
        <v>2015</v>
      </c>
      <c r="D253" s="212">
        <v>2599</v>
      </c>
    </row>
    <row r="254" spans="1:4" s="12" customFormat="1" ht="13.5" customHeight="1" x14ac:dyDescent="0.2">
      <c r="A254" s="77" t="s">
        <v>99</v>
      </c>
      <c r="B254" s="66" t="s">
        <v>292</v>
      </c>
      <c r="C254" s="72">
        <v>2016</v>
      </c>
      <c r="D254" s="212">
        <v>5055</v>
      </c>
    </row>
    <row r="255" spans="1:4" s="12" customFormat="1" ht="13.5" customHeight="1" x14ac:dyDescent="0.2">
      <c r="A255" s="77" t="s">
        <v>100</v>
      </c>
      <c r="B255" s="66" t="s">
        <v>293</v>
      </c>
      <c r="C255" s="72">
        <v>2016</v>
      </c>
      <c r="D255" s="212">
        <v>725</v>
      </c>
    </row>
    <row r="256" spans="1:4" s="12" customFormat="1" ht="13.5" customHeight="1" x14ac:dyDescent="0.2">
      <c r="A256" s="77" t="s">
        <v>101</v>
      </c>
      <c r="B256" s="66" t="s">
        <v>294</v>
      </c>
      <c r="C256" s="72">
        <v>2016</v>
      </c>
      <c r="D256" s="212">
        <v>1900</v>
      </c>
    </row>
    <row r="257" spans="1:4" s="12" customFormat="1" ht="13.5" customHeight="1" x14ac:dyDescent="0.2">
      <c r="A257" s="77" t="s">
        <v>418</v>
      </c>
      <c r="B257" s="66" t="s">
        <v>295</v>
      </c>
      <c r="C257" s="72">
        <v>2016</v>
      </c>
      <c r="D257" s="212">
        <v>2400</v>
      </c>
    </row>
    <row r="258" spans="1:4" s="12" customFormat="1" ht="13.5" customHeight="1" x14ac:dyDescent="0.2">
      <c r="A258" s="77" t="s">
        <v>420</v>
      </c>
      <c r="B258" s="66" t="s">
        <v>296</v>
      </c>
      <c r="C258" s="72">
        <v>2017</v>
      </c>
      <c r="D258" s="212">
        <v>449.99</v>
      </c>
    </row>
    <row r="259" spans="1:4" s="12" customFormat="1" ht="13.5" customHeight="1" x14ac:dyDescent="0.2">
      <c r="A259" s="558" t="s">
        <v>0</v>
      </c>
      <c r="B259" s="559"/>
      <c r="C259" s="560"/>
      <c r="D259" s="219">
        <f>SUM(D242:D258)</f>
        <v>98718.29</v>
      </c>
    </row>
    <row r="260" spans="1:4" s="12" customFormat="1" ht="13.5" customHeight="1" x14ac:dyDescent="0.2">
      <c r="A260" s="548" t="s">
        <v>2</v>
      </c>
      <c r="B260" s="549"/>
      <c r="C260" s="549"/>
      <c r="D260" s="550"/>
    </row>
    <row r="261" spans="1:4" s="12" customFormat="1" ht="25.5" x14ac:dyDescent="0.2">
      <c r="A261" s="148" t="s">
        <v>13</v>
      </c>
      <c r="B261" s="3" t="s">
        <v>14</v>
      </c>
      <c r="C261" s="259" t="s">
        <v>15</v>
      </c>
      <c r="D261" s="261" t="s">
        <v>16</v>
      </c>
    </row>
    <row r="262" spans="1:4" s="12" customFormat="1" ht="13.5" customHeight="1" x14ac:dyDescent="0.2">
      <c r="A262" s="72" t="s">
        <v>79</v>
      </c>
      <c r="B262" s="66" t="s">
        <v>297</v>
      </c>
      <c r="C262" s="72">
        <v>2014</v>
      </c>
      <c r="D262" s="212">
        <v>698</v>
      </c>
    </row>
    <row r="263" spans="1:4" s="12" customFormat="1" ht="13.5" customHeight="1" x14ac:dyDescent="0.2">
      <c r="A263" s="72" t="s">
        <v>88</v>
      </c>
      <c r="B263" s="66" t="s">
        <v>298</v>
      </c>
      <c r="C263" s="72">
        <v>2015</v>
      </c>
      <c r="D263" s="212">
        <v>317</v>
      </c>
    </row>
    <row r="264" spans="1:4" s="12" customFormat="1" ht="13.5" customHeight="1" x14ac:dyDescent="0.2">
      <c r="A264" s="72" t="s">
        <v>89</v>
      </c>
      <c r="B264" s="66" t="s">
        <v>299</v>
      </c>
      <c r="C264" s="72">
        <v>2015</v>
      </c>
      <c r="D264" s="212">
        <v>277</v>
      </c>
    </row>
    <row r="265" spans="1:4" s="12" customFormat="1" ht="13.5" customHeight="1" x14ac:dyDescent="0.2">
      <c r="A265" s="72" t="s">
        <v>90</v>
      </c>
      <c r="B265" s="66" t="s">
        <v>300</v>
      </c>
      <c r="C265" s="72">
        <v>2016</v>
      </c>
      <c r="D265" s="212">
        <v>2699</v>
      </c>
    </row>
    <row r="266" spans="1:4" s="12" customFormat="1" ht="13.5" customHeight="1" x14ac:dyDescent="0.2">
      <c r="A266" s="72" t="s">
        <v>91</v>
      </c>
      <c r="B266" s="66" t="s">
        <v>301</v>
      </c>
      <c r="C266" s="72">
        <v>2017</v>
      </c>
      <c r="D266" s="212">
        <v>249</v>
      </c>
    </row>
    <row r="267" spans="1:4" s="12" customFormat="1" ht="13.5" customHeight="1" x14ac:dyDescent="0.2">
      <c r="A267" s="72" t="s">
        <v>92</v>
      </c>
      <c r="B267" s="66" t="s">
        <v>302</v>
      </c>
      <c r="C267" s="72">
        <v>2017</v>
      </c>
      <c r="D267" s="212">
        <v>329</v>
      </c>
    </row>
    <row r="268" spans="1:4" s="12" customFormat="1" x14ac:dyDescent="0.2">
      <c r="A268" s="72" t="s">
        <v>93</v>
      </c>
      <c r="B268" s="66" t="s">
        <v>280</v>
      </c>
      <c r="C268" s="72">
        <v>2013</v>
      </c>
      <c r="D268" s="212">
        <v>2900</v>
      </c>
    </row>
    <row r="269" spans="1:4" s="12" customFormat="1" ht="13.5" customHeight="1" x14ac:dyDescent="0.2">
      <c r="A269" s="72" t="s">
        <v>94</v>
      </c>
      <c r="B269" s="66" t="s">
        <v>280</v>
      </c>
      <c r="C269" s="72">
        <v>2013</v>
      </c>
      <c r="D269" s="212">
        <v>2600</v>
      </c>
    </row>
    <row r="270" spans="1:4" s="12" customFormat="1" ht="13.5" customHeight="1" x14ac:dyDescent="0.2">
      <c r="A270" s="72" t="s">
        <v>95</v>
      </c>
      <c r="B270" s="66" t="s">
        <v>280</v>
      </c>
      <c r="C270" s="72">
        <v>2014</v>
      </c>
      <c r="D270" s="212">
        <v>2680</v>
      </c>
    </row>
    <row r="271" spans="1:4" s="12" customFormat="1" ht="13.5" customHeight="1" x14ac:dyDescent="0.2">
      <c r="A271" s="72" t="s">
        <v>96</v>
      </c>
      <c r="B271" s="66" t="s">
        <v>284</v>
      </c>
      <c r="C271" s="72">
        <v>2015</v>
      </c>
      <c r="D271" s="212">
        <v>3899</v>
      </c>
    </row>
    <row r="272" spans="1:4" s="12" customFormat="1" ht="13.5" customHeight="1" x14ac:dyDescent="0.2">
      <c r="A272" s="72" t="s">
        <v>97</v>
      </c>
      <c r="B272" s="66" t="s">
        <v>290</v>
      </c>
      <c r="C272" s="72">
        <v>2015</v>
      </c>
      <c r="D272" s="212">
        <v>1955</v>
      </c>
    </row>
    <row r="273" spans="1:4" s="12" customFormat="1" ht="13.5" customHeight="1" x14ac:dyDescent="0.2">
      <c r="A273" s="558" t="s">
        <v>0</v>
      </c>
      <c r="B273" s="559"/>
      <c r="C273" s="560"/>
      <c r="D273" s="219">
        <f>SUM(D262:D272)</f>
        <v>18603</v>
      </c>
    </row>
    <row r="274" spans="1:4" s="10" customFormat="1" ht="12.75" customHeight="1" x14ac:dyDescent="0.2">
      <c r="A274" s="554" t="s">
        <v>138</v>
      </c>
      <c r="B274" s="555"/>
      <c r="C274" s="555"/>
      <c r="D274" s="557"/>
    </row>
    <row r="275" spans="1:4" s="10" customFormat="1" x14ac:dyDescent="0.2">
      <c r="A275" s="548" t="s">
        <v>1</v>
      </c>
      <c r="B275" s="549"/>
      <c r="C275" s="549"/>
      <c r="D275" s="550"/>
    </row>
    <row r="276" spans="1:4" s="10" customFormat="1" ht="25.5" x14ac:dyDescent="0.2">
      <c r="A276" s="148" t="s">
        <v>13</v>
      </c>
      <c r="B276" s="3" t="s">
        <v>14</v>
      </c>
      <c r="C276" s="259" t="s">
        <v>15</v>
      </c>
      <c r="D276" s="261" t="s">
        <v>16</v>
      </c>
    </row>
    <row r="277" spans="1:4" s="10" customFormat="1" ht="25.5" x14ac:dyDescent="0.2">
      <c r="A277" s="182">
        <v>1</v>
      </c>
      <c r="B277" s="66" t="s">
        <v>719</v>
      </c>
      <c r="C277" s="72">
        <v>2013</v>
      </c>
      <c r="D277" s="212">
        <v>6150</v>
      </c>
    </row>
    <row r="278" spans="1:4" s="10" customFormat="1" x14ac:dyDescent="0.2">
      <c r="A278" s="182">
        <v>2</v>
      </c>
      <c r="B278" s="66" t="s">
        <v>721</v>
      </c>
      <c r="C278" s="72">
        <v>2013</v>
      </c>
      <c r="D278" s="212">
        <v>2580</v>
      </c>
    </row>
    <row r="279" spans="1:4" s="10" customFormat="1" x14ac:dyDescent="0.2">
      <c r="A279" s="182">
        <v>3</v>
      </c>
      <c r="B279" s="66" t="s">
        <v>722</v>
      </c>
      <c r="C279" s="72">
        <v>2013</v>
      </c>
      <c r="D279" s="212">
        <v>3431.7</v>
      </c>
    </row>
    <row r="280" spans="1:4" s="10" customFormat="1" x14ac:dyDescent="0.2">
      <c r="A280" s="182">
        <v>4</v>
      </c>
      <c r="B280" s="66" t="s">
        <v>723</v>
      </c>
      <c r="C280" s="72">
        <v>2013</v>
      </c>
      <c r="D280" s="212">
        <v>2048.7600000000002</v>
      </c>
    </row>
    <row r="281" spans="1:4" s="10" customFormat="1" x14ac:dyDescent="0.2">
      <c r="A281" s="182">
        <v>5</v>
      </c>
      <c r="B281" s="66" t="s">
        <v>725</v>
      </c>
      <c r="C281" s="72">
        <v>2013</v>
      </c>
      <c r="D281" s="212">
        <v>3751.5</v>
      </c>
    </row>
    <row r="282" spans="1:4" s="10" customFormat="1" x14ac:dyDescent="0.2">
      <c r="A282" s="182">
        <v>6</v>
      </c>
      <c r="B282" s="66" t="s">
        <v>728</v>
      </c>
      <c r="C282" s="72">
        <v>2014</v>
      </c>
      <c r="D282" s="212">
        <v>317.89999999999998</v>
      </c>
    </row>
    <row r="283" spans="1:4" s="10" customFormat="1" x14ac:dyDescent="0.2">
      <c r="A283" s="182">
        <v>7</v>
      </c>
      <c r="B283" s="66" t="s">
        <v>729</v>
      </c>
      <c r="C283" s="72">
        <v>2014</v>
      </c>
      <c r="D283" s="212">
        <v>1720</v>
      </c>
    </row>
    <row r="284" spans="1:4" s="10" customFormat="1" x14ac:dyDescent="0.2">
      <c r="A284" s="182">
        <v>8</v>
      </c>
      <c r="B284" s="66" t="s">
        <v>730</v>
      </c>
      <c r="C284" s="72">
        <v>2015</v>
      </c>
      <c r="D284" s="212">
        <v>2160</v>
      </c>
    </row>
    <row r="285" spans="1:4" s="10" customFormat="1" x14ac:dyDescent="0.2">
      <c r="A285" s="182">
        <v>9</v>
      </c>
      <c r="B285" s="66" t="s">
        <v>731</v>
      </c>
      <c r="C285" s="72">
        <v>2015</v>
      </c>
      <c r="D285" s="212">
        <v>3075</v>
      </c>
    </row>
    <row r="286" spans="1:4" s="10" customFormat="1" x14ac:dyDescent="0.2">
      <c r="A286" s="182">
        <v>10</v>
      </c>
      <c r="B286" s="66" t="s">
        <v>732</v>
      </c>
      <c r="C286" s="72">
        <v>2015</v>
      </c>
      <c r="D286" s="212">
        <v>440</v>
      </c>
    </row>
    <row r="287" spans="1:4" s="10" customFormat="1" x14ac:dyDescent="0.2">
      <c r="A287" s="182">
        <v>11</v>
      </c>
      <c r="B287" s="66" t="s">
        <v>611</v>
      </c>
      <c r="C287" s="72">
        <v>2015</v>
      </c>
      <c r="D287" s="212">
        <v>2930</v>
      </c>
    </row>
    <row r="288" spans="1:4" s="10" customFormat="1" x14ac:dyDescent="0.2">
      <c r="A288" s="182">
        <v>12</v>
      </c>
      <c r="B288" s="66" t="s">
        <v>734</v>
      </c>
      <c r="C288" s="72">
        <v>2015</v>
      </c>
      <c r="D288" s="212">
        <v>1600</v>
      </c>
    </row>
    <row r="289" spans="1:4" s="10" customFormat="1" x14ac:dyDescent="0.2">
      <c r="A289" s="182">
        <v>13</v>
      </c>
      <c r="B289" s="66" t="s">
        <v>735</v>
      </c>
      <c r="C289" s="72">
        <v>2015</v>
      </c>
      <c r="D289" s="212">
        <v>578</v>
      </c>
    </row>
    <row r="290" spans="1:4" s="10" customFormat="1" x14ac:dyDescent="0.2">
      <c r="A290" s="182">
        <v>14</v>
      </c>
      <c r="B290" s="66" t="s">
        <v>736</v>
      </c>
      <c r="C290" s="72">
        <v>2015</v>
      </c>
      <c r="D290" s="212">
        <v>45200</v>
      </c>
    </row>
    <row r="291" spans="1:4" s="10" customFormat="1" x14ac:dyDescent="0.2">
      <c r="A291" s="182">
        <v>15</v>
      </c>
      <c r="B291" s="66" t="s">
        <v>737</v>
      </c>
      <c r="C291" s="72">
        <v>2015</v>
      </c>
      <c r="D291" s="212">
        <v>2365</v>
      </c>
    </row>
    <row r="292" spans="1:4" s="10" customFormat="1" x14ac:dyDescent="0.2">
      <c r="A292" s="182">
        <v>16</v>
      </c>
      <c r="B292" s="66" t="s">
        <v>739</v>
      </c>
      <c r="C292" s="72">
        <v>2015</v>
      </c>
      <c r="D292" s="212">
        <v>3860</v>
      </c>
    </row>
    <row r="293" spans="1:4" s="10" customFormat="1" x14ac:dyDescent="0.2">
      <c r="A293" s="182">
        <v>17</v>
      </c>
      <c r="B293" s="66" t="s">
        <v>740</v>
      </c>
      <c r="C293" s="72">
        <v>2015</v>
      </c>
      <c r="D293" s="212">
        <v>1746</v>
      </c>
    </row>
    <row r="294" spans="1:4" s="10" customFormat="1" x14ac:dyDescent="0.2">
      <c r="A294" s="182">
        <v>18</v>
      </c>
      <c r="B294" s="66" t="s">
        <v>743</v>
      </c>
      <c r="C294" s="72">
        <v>2015</v>
      </c>
      <c r="D294" s="212">
        <v>1068</v>
      </c>
    </row>
    <row r="295" spans="1:4" s="10" customFormat="1" x14ac:dyDescent="0.2">
      <c r="A295" s="182">
        <v>19</v>
      </c>
      <c r="B295" s="66" t="s">
        <v>744</v>
      </c>
      <c r="C295" s="72">
        <v>2015</v>
      </c>
      <c r="D295" s="212">
        <v>720</v>
      </c>
    </row>
    <row r="296" spans="1:4" s="10" customFormat="1" ht="25.5" x14ac:dyDescent="0.2">
      <c r="A296" s="182">
        <v>20</v>
      </c>
      <c r="B296" s="66" t="s">
        <v>745</v>
      </c>
      <c r="C296" s="72">
        <v>2016</v>
      </c>
      <c r="D296" s="212">
        <v>3298</v>
      </c>
    </row>
    <row r="297" spans="1:4" s="10" customFormat="1" x14ac:dyDescent="0.2">
      <c r="A297" s="182">
        <v>21</v>
      </c>
      <c r="B297" s="66" t="s">
        <v>746</v>
      </c>
      <c r="C297" s="72">
        <v>2017</v>
      </c>
      <c r="D297" s="212">
        <v>327</v>
      </c>
    </row>
    <row r="298" spans="1:4" s="10" customFormat="1" x14ac:dyDescent="0.2">
      <c r="A298" s="182">
        <v>22</v>
      </c>
      <c r="B298" s="66" t="s">
        <v>748</v>
      </c>
      <c r="C298" s="72">
        <v>2017</v>
      </c>
      <c r="D298" s="212">
        <v>3099.6</v>
      </c>
    </row>
    <row r="299" spans="1:4" s="10" customFormat="1" x14ac:dyDescent="0.2">
      <c r="A299" s="558" t="s">
        <v>0</v>
      </c>
      <c r="B299" s="559"/>
      <c r="C299" s="560"/>
      <c r="D299" s="219">
        <f>SUM(D277:D298)</f>
        <v>92466.46</v>
      </c>
    </row>
    <row r="300" spans="1:4" s="10" customFormat="1" x14ac:dyDescent="0.2">
      <c r="A300" s="548" t="s">
        <v>2</v>
      </c>
      <c r="B300" s="549"/>
      <c r="C300" s="549"/>
      <c r="D300" s="550"/>
    </row>
    <row r="301" spans="1:4" s="10" customFormat="1" ht="25.5" x14ac:dyDescent="0.2">
      <c r="A301" s="148" t="s">
        <v>13</v>
      </c>
      <c r="B301" s="3" t="s">
        <v>14</v>
      </c>
      <c r="C301" s="259" t="s">
        <v>15</v>
      </c>
      <c r="D301" s="261" t="s">
        <v>16</v>
      </c>
    </row>
    <row r="302" spans="1:4" s="10" customFormat="1" x14ac:dyDescent="0.2">
      <c r="A302" s="72">
        <v>1</v>
      </c>
      <c r="B302" s="66" t="s">
        <v>749</v>
      </c>
      <c r="C302" s="72">
        <v>2013</v>
      </c>
      <c r="D302" s="212">
        <v>2598</v>
      </c>
    </row>
    <row r="303" spans="1:4" s="10" customFormat="1" x14ac:dyDescent="0.2">
      <c r="A303" s="72">
        <v>2</v>
      </c>
      <c r="B303" s="66" t="s">
        <v>750</v>
      </c>
      <c r="C303" s="72">
        <v>2014</v>
      </c>
      <c r="D303" s="212">
        <v>799.99</v>
      </c>
    </row>
    <row r="304" spans="1:4" s="10" customFormat="1" x14ac:dyDescent="0.2">
      <c r="A304" s="72">
        <v>3</v>
      </c>
      <c r="B304" s="66" t="s">
        <v>751</v>
      </c>
      <c r="C304" s="72">
        <v>2014</v>
      </c>
      <c r="D304" s="212">
        <v>298.48</v>
      </c>
    </row>
    <row r="305" spans="1:4" s="10" customFormat="1" x14ac:dyDescent="0.2">
      <c r="A305" s="72">
        <v>4</v>
      </c>
      <c r="B305" s="66" t="s">
        <v>752</v>
      </c>
      <c r="C305" s="72">
        <v>2013</v>
      </c>
      <c r="D305" s="212">
        <v>1844.97</v>
      </c>
    </row>
    <row r="306" spans="1:4" s="54" customFormat="1" ht="27" customHeight="1" x14ac:dyDescent="0.2">
      <c r="A306" s="72">
        <v>5</v>
      </c>
      <c r="B306" s="66" t="s">
        <v>753</v>
      </c>
      <c r="C306" s="72">
        <v>2015</v>
      </c>
      <c r="D306" s="212">
        <v>1300</v>
      </c>
    </row>
    <row r="307" spans="1:4" s="10" customFormat="1" x14ac:dyDescent="0.2">
      <c r="A307" s="72">
        <v>6</v>
      </c>
      <c r="B307" s="66" t="s">
        <v>754</v>
      </c>
      <c r="C307" s="72">
        <v>2015</v>
      </c>
      <c r="D307" s="212">
        <v>5650</v>
      </c>
    </row>
    <row r="308" spans="1:4" s="10" customFormat="1" x14ac:dyDescent="0.2">
      <c r="A308" s="72">
        <v>7</v>
      </c>
      <c r="B308" s="66" t="s">
        <v>755</v>
      </c>
      <c r="C308" s="72">
        <v>2015</v>
      </c>
      <c r="D308" s="212">
        <v>31362.54</v>
      </c>
    </row>
    <row r="309" spans="1:4" s="10" customFormat="1" x14ac:dyDescent="0.2">
      <c r="A309" s="72">
        <v>8</v>
      </c>
      <c r="B309" s="66" t="s">
        <v>756</v>
      </c>
      <c r="C309" s="72">
        <v>2015</v>
      </c>
      <c r="D309" s="212">
        <v>2536</v>
      </c>
    </row>
    <row r="310" spans="1:4" s="10" customFormat="1" x14ac:dyDescent="0.2">
      <c r="A310" s="72">
        <v>9</v>
      </c>
      <c r="B310" s="66" t="s">
        <v>757</v>
      </c>
      <c r="C310" s="72">
        <v>2015</v>
      </c>
      <c r="D310" s="212">
        <v>2700</v>
      </c>
    </row>
    <row r="311" spans="1:4" s="10" customFormat="1" x14ac:dyDescent="0.2">
      <c r="A311" s="72">
        <v>10</v>
      </c>
      <c r="B311" s="66" t="s">
        <v>758</v>
      </c>
      <c r="C311" s="72">
        <v>2017</v>
      </c>
      <c r="D311" s="212">
        <v>6445.2</v>
      </c>
    </row>
    <row r="312" spans="1:4" s="10" customFormat="1" x14ac:dyDescent="0.2">
      <c r="A312" s="72">
        <v>11</v>
      </c>
      <c r="B312" s="66" t="s">
        <v>759</v>
      </c>
      <c r="C312" s="72">
        <v>2017</v>
      </c>
      <c r="D312" s="212">
        <v>3598</v>
      </c>
    </row>
    <row r="313" spans="1:4" s="10" customFormat="1" x14ac:dyDescent="0.2">
      <c r="A313" s="72">
        <v>12</v>
      </c>
      <c r="B313" s="66" t="s">
        <v>760</v>
      </c>
      <c r="C313" s="72">
        <v>2017</v>
      </c>
      <c r="D313" s="212">
        <v>1880</v>
      </c>
    </row>
    <row r="314" spans="1:4" s="10" customFormat="1" x14ac:dyDescent="0.2">
      <c r="A314" s="72">
        <v>13</v>
      </c>
      <c r="B314" s="66" t="s">
        <v>761</v>
      </c>
      <c r="C314" s="72">
        <v>2016</v>
      </c>
      <c r="D314" s="212">
        <v>2300</v>
      </c>
    </row>
    <row r="315" spans="1:4" s="10" customFormat="1" x14ac:dyDescent="0.2">
      <c r="A315" s="72">
        <v>14</v>
      </c>
      <c r="B315" s="66" t="s">
        <v>762</v>
      </c>
      <c r="C315" s="72">
        <v>2017</v>
      </c>
      <c r="D315" s="212">
        <v>10332</v>
      </c>
    </row>
    <row r="316" spans="1:4" s="10" customFormat="1" ht="25.5" x14ac:dyDescent="0.2">
      <c r="A316" s="72">
        <v>15</v>
      </c>
      <c r="B316" s="66" t="s">
        <v>763</v>
      </c>
      <c r="C316" s="72">
        <v>2016</v>
      </c>
      <c r="D316" s="212">
        <v>3039.02</v>
      </c>
    </row>
    <row r="317" spans="1:4" s="10" customFormat="1" x14ac:dyDescent="0.2">
      <c r="A317" s="72">
        <v>16</v>
      </c>
      <c r="B317" s="66" t="s">
        <v>211</v>
      </c>
      <c r="C317" s="72">
        <v>2017</v>
      </c>
      <c r="D317" s="212">
        <v>1700</v>
      </c>
    </row>
    <row r="318" spans="1:4" s="10" customFormat="1" x14ac:dyDescent="0.2">
      <c r="A318" s="72">
        <v>17</v>
      </c>
      <c r="B318" s="66" t="s">
        <v>764</v>
      </c>
      <c r="C318" s="72">
        <v>2017</v>
      </c>
      <c r="D318" s="212">
        <v>1095</v>
      </c>
    </row>
    <row r="319" spans="1:4" s="10" customFormat="1" x14ac:dyDescent="0.2">
      <c r="A319" s="72">
        <v>18</v>
      </c>
      <c r="B319" s="66" t="s">
        <v>765</v>
      </c>
      <c r="C319" s="72">
        <v>2017</v>
      </c>
      <c r="D319" s="212">
        <v>1965.35</v>
      </c>
    </row>
    <row r="320" spans="1:4" s="10" customFormat="1" x14ac:dyDescent="0.2">
      <c r="A320" s="72">
        <v>19</v>
      </c>
      <c r="B320" s="66" t="s">
        <v>766</v>
      </c>
      <c r="C320" s="72">
        <v>2017</v>
      </c>
      <c r="D320" s="212">
        <v>658</v>
      </c>
    </row>
    <row r="321" spans="1:4" s="10" customFormat="1" x14ac:dyDescent="0.2">
      <c r="A321" s="72">
        <v>20</v>
      </c>
      <c r="B321" s="66" t="s">
        <v>767</v>
      </c>
      <c r="C321" s="72">
        <v>2017</v>
      </c>
      <c r="D321" s="212">
        <v>1879</v>
      </c>
    </row>
    <row r="322" spans="1:4" s="10" customFormat="1" ht="25.5" x14ac:dyDescent="0.2">
      <c r="A322" s="72">
        <v>21</v>
      </c>
      <c r="B322" s="66" t="s">
        <v>768</v>
      </c>
      <c r="C322" s="72">
        <v>2017</v>
      </c>
      <c r="D322" s="212">
        <v>2550</v>
      </c>
    </row>
    <row r="323" spans="1:4" s="10" customFormat="1" x14ac:dyDescent="0.2">
      <c r="A323" s="72">
        <v>22</v>
      </c>
      <c r="B323" s="66" t="s">
        <v>718</v>
      </c>
      <c r="C323" s="72">
        <v>2013</v>
      </c>
      <c r="D323" s="212">
        <v>3444</v>
      </c>
    </row>
    <row r="324" spans="1:4" s="10" customFormat="1" x14ac:dyDescent="0.2">
      <c r="A324" s="72">
        <v>23</v>
      </c>
      <c r="B324" s="66" t="s">
        <v>720</v>
      </c>
      <c r="C324" s="72">
        <v>2013</v>
      </c>
      <c r="D324" s="212">
        <v>1107</v>
      </c>
    </row>
    <row r="325" spans="1:4" s="10" customFormat="1" x14ac:dyDescent="0.2">
      <c r="A325" s="72">
        <v>24</v>
      </c>
      <c r="B325" s="66" t="s">
        <v>724</v>
      </c>
      <c r="C325" s="72">
        <v>2013</v>
      </c>
      <c r="D325" s="212">
        <v>2460</v>
      </c>
    </row>
    <row r="326" spans="1:4" s="10" customFormat="1" x14ac:dyDescent="0.2">
      <c r="A326" s="72">
        <v>25</v>
      </c>
      <c r="B326" s="66" t="s">
        <v>726</v>
      </c>
      <c r="C326" s="72">
        <v>2013</v>
      </c>
      <c r="D326" s="212">
        <v>3264</v>
      </c>
    </row>
    <row r="327" spans="1:4" s="10" customFormat="1" x14ac:dyDescent="0.2">
      <c r="A327" s="72">
        <v>26</v>
      </c>
      <c r="B327" s="66" t="s">
        <v>727</v>
      </c>
      <c r="C327" s="72">
        <v>2014</v>
      </c>
      <c r="D327" s="212">
        <v>2252</v>
      </c>
    </row>
    <row r="328" spans="1:4" s="10" customFormat="1" x14ac:dyDescent="0.2">
      <c r="A328" s="72">
        <v>27</v>
      </c>
      <c r="B328" s="66" t="s">
        <v>733</v>
      </c>
      <c r="C328" s="72">
        <v>2015</v>
      </c>
      <c r="D328" s="212">
        <v>3211.53</v>
      </c>
    </row>
    <row r="329" spans="1:4" s="10" customFormat="1" x14ac:dyDescent="0.2">
      <c r="A329" s="72">
        <v>28</v>
      </c>
      <c r="B329" s="66" t="s">
        <v>738</v>
      </c>
      <c r="C329" s="72">
        <v>2015</v>
      </c>
      <c r="D329" s="212">
        <v>5215</v>
      </c>
    </row>
    <row r="330" spans="1:4" s="10" customFormat="1" x14ac:dyDescent="0.2">
      <c r="A330" s="72">
        <v>29</v>
      </c>
      <c r="B330" s="66" t="s">
        <v>741</v>
      </c>
      <c r="C330" s="72">
        <v>2015</v>
      </c>
      <c r="D330" s="212">
        <v>1500</v>
      </c>
    </row>
    <row r="331" spans="1:4" s="10" customFormat="1" x14ac:dyDescent="0.2">
      <c r="A331" s="72">
        <v>30</v>
      </c>
      <c r="B331" s="66" t="s">
        <v>742</v>
      </c>
      <c r="C331" s="72">
        <v>2015</v>
      </c>
      <c r="D331" s="212">
        <v>2600</v>
      </c>
    </row>
    <row r="332" spans="1:4" s="10" customFormat="1" x14ac:dyDescent="0.2">
      <c r="A332" s="72">
        <v>31</v>
      </c>
      <c r="B332" s="66" t="s">
        <v>747</v>
      </c>
      <c r="C332" s="72">
        <v>2017</v>
      </c>
      <c r="D332" s="212">
        <v>1297</v>
      </c>
    </row>
    <row r="333" spans="1:4" s="10" customFormat="1" x14ac:dyDescent="0.2">
      <c r="A333" s="558" t="s">
        <v>0</v>
      </c>
      <c r="B333" s="559"/>
      <c r="C333" s="560"/>
      <c r="D333" s="245">
        <f>SUM(D302:D332)</f>
        <v>112882.08</v>
      </c>
    </row>
    <row r="334" spans="1:4" s="10" customFormat="1" ht="12.75" customHeight="1" x14ac:dyDescent="0.2">
      <c r="A334" s="554" t="s">
        <v>126</v>
      </c>
      <c r="B334" s="555"/>
      <c r="C334" s="555"/>
      <c r="D334" s="557"/>
    </row>
    <row r="335" spans="1:4" s="10" customFormat="1" ht="12.75" customHeight="1" x14ac:dyDescent="0.2">
      <c r="A335" s="548" t="s">
        <v>1</v>
      </c>
      <c r="B335" s="549"/>
      <c r="C335" s="549"/>
      <c r="D335" s="550"/>
    </row>
    <row r="336" spans="1:4" s="10" customFormat="1" ht="12.75" customHeight="1" x14ac:dyDescent="0.2">
      <c r="A336" s="148" t="s">
        <v>13</v>
      </c>
      <c r="B336" s="63" t="s">
        <v>14</v>
      </c>
      <c r="C336" s="259" t="s">
        <v>15</v>
      </c>
      <c r="D336" s="261" t="s">
        <v>16</v>
      </c>
    </row>
    <row r="337" spans="1:5" s="10" customFormat="1" ht="12.75" customHeight="1" x14ac:dyDescent="0.2">
      <c r="A337" s="433" t="s">
        <v>79</v>
      </c>
      <c r="B337" s="48" t="s">
        <v>869</v>
      </c>
      <c r="C337" s="45">
        <v>2015</v>
      </c>
      <c r="D337" s="214">
        <v>530</v>
      </c>
    </row>
    <row r="338" spans="1:5" s="10" customFormat="1" ht="12.75" customHeight="1" x14ac:dyDescent="0.2">
      <c r="A338" s="433" t="s">
        <v>88</v>
      </c>
      <c r="B338" s="48" t="s">
        <v>870</v>
      </c>
      <c r="C338" s="45">
        <v>2015</v>
      </c>
      <c r="D338" s="214">
        <v>365</v>
      </c>
    </row>
    <row r="339" spans="1:5" s="10" customFormat="1" ht="12.75" customHeight="1" x14ac:dyDescent="0.2">
      <c r="A339" s="433" t="s">
        <v>89</v>
      </c>
      <c r="B339" s="44" t="s">
        <v>871</v>
      </c>
      <c r="C339" s="46">
        <v>2017</v>
      </c>
      <c r="D339" s="215">
        <v>399</v>
      </c>
    </row>
    <row r="340" spans="1:5" s="10" customFormat="1" ht="12.75" customHeight="1" x14ac:dyDescent="0.2">
      <c r="A340" s="149"/>
      <c r="B340" s="64" t="s">
        <v>0</v>
      </c>
      <c r="C340" s="92"/>
      <c r="D340" s="245">
        <f>SUM(D337:D339)</f>
        <v>1294</v>
      </c>
    </row>
    <row r="341" spans="1:5" s="10" customFormat="1" ht="12.75" customHeight="1" x14ac:dyDescent="0.2">
      <c r="A341" s="548" t="s">
        <v>2</v>
      </c>
      <c r="B341" s="549"/>
      <c r="C341" s="549"/>
      <c r="D341" s="550"/>
      <c r="E341" s="173"/>
    </row>
    <row r="342" spans="1:5" s="10" customFormat="1" ht="12.75" customHeight="1" x14ac:dyDescent="0.2">
      <c r="A342" s="148" t="s">
        <v>13</v>
      </c>
      <c r="B342" s="63" t="s">
        <v>14</v>
      </c>
      <c r="C342" s="259" t="s">
        <v>15</v>
      </c>
      <c r="D342" s="261" t="s">
        <v>16</v>
      </c>
    </row>
    <row r="343" spans="1:5" s="10" customFormat="1" ht="12.75" customHeight="1" x14ac:dyDescent="0.2">
      <c r="A343" s="376" t="s">
        <v>79</v>
      </c>
      <c r="B343" s="44" t="s">
        <v>872</v>
      </c>
      <c r="C343" s="46">
        <v>2013</v>
      </c>
      <c r="D343" s="215">
        <v>244</v>
      </c>
    </row>
    <row r="344" spans="1:5" s="10" customFormat="1" ht="12.75" customHeight="1" x14ac:dyDescent="0.2">
      <c r="A344" s="376" t="s">
        <v>88</v>
      </c>
      <c r="B344" s="44" t="s">
        <v>873</v>
      </c>
      <c r="C344" s="46">
        <v>2013</v>
      </c>
      <c r="D344" s="215">
        <v>273.89999999999998</v>
      </c>
    </row>
    <row r="345" spans="1:5" s="10" customFormat="1" ht="12.75" customHeight="1" x14ac:dyDescent="0.2">
      <c r="A345" s="376" t="s">
        <v>89</v>
      </c>
      <c r="B345" s="44" t="s">
        <v>874</v>
      </c>
      <c r="C345" s="46">
        <v>2015</v>
      </c>
      <c r="D345" s="215">
        <v>9080</v>
      </c>
    </row>
    <row r="346" spans="1:5" s="10" customFormat="1" ht="12.75" customHeight="1" x14ac:dyDescent="0.2">
      <c r="A346" s="376" t="s">
        <v>90</v>
      </c>
      <c r="B346" s="44" t="s">
        <v>875</v>
      </c>
      <c r="C346" s="46">
        <v>2015</v>
      </c>
      <c r="D346" s="215">
        <v>63.3</v>
      </c>
    </row>
    <row r="347" spans="1:5" s="10" customFormat="1" ht="12.75" customHeight="1" x14ac:dyDescent="0.2">
      <c r="A347" s="149"/>
      <c r="B347" s="64" t="s">
        <v>0</v>
      </c>
      <c r="C347" s="92"/>
      <c r="D347" s="245">
        <f>SUM(D343:D346)</f>
        <v>9661.1999999999989</v>
      </c>
    </row>
    <row r="348" spans="1:5" s="10" customFormat="1" x14ac:dyDescent="0.2">
      <c r="A348" s="548" t="s">
        <v>23</v>
      </c>
      <c r="B348" s="549"/>
      <c r="C348" s="549"/>
      <c r="D348" s="550"/>
    </row>
    <row r="349" spans="1:5" s="10" customFormat="1" ht="25.5" x14ac:dyDescent="0.2">
      <c r="A349" s="163" t="s">
        <v>13</v>
      </c>
      <c r="B349" s="163" t="s">
        <v>14</v>
      </c>
      <c r="C349" s="259" t="s">
        <v>15</v>
      </c>
      <c r="D349" s="261" t="s">
        <v>16</v>
      </c>
    </row>
    <row r="350" spans="1:5" s="10" customFormat="1" x14ac:dyDescent="0.2">
      <c r="A350" s="376" t="s">
        <v>79</v>
      </c>
      <c r="B350" s="44" t="s">
        <v>876</v>
      </c>
      <c r="C350" s="46">
        <v>2015</v>
      </c>
      <c r="D350" s="215">
        <v>744</v>
      </c>
    </row>
    <row r="351" spans="1:5" s="10" customFormat="1" x14ac:dyDescent="0.2">
      <c r="A351" s="376" t="s">
        <v>88</v>
      </c>
      <c r="B351" s="44" t="s">
        <v>877</v>
      </c>
      <c r="C351" s="46">
        <v>2015</v>
      </c>
      <c r="D351" s="215">
        <v>597</v>
      </c>
    </row>
    <row r="352" spans="1:5" s="10" customFormat="1" ht="12.75" customHeight="1" x14ac:dyDescent="0.2">
      <c r="A352" s="558" t="s">
        <v>0</v>
      </c>
      <c r="B352" s="559"/>
      <c r="C352" s="560"/>
      <c r="D352" s="245">
        <f>SUM(D350:D351)</f>
        <v>1341</v>
      </c>
    </row>
    <row r="353" spans="1:4" ht="12.75" customHeight="1" x14ac:dyDescent="0.2">
      <c r="A353" s="554" t="s">
        <v>106</v>
      </c>
      <c r="B353" s="555"/>
      <c r="C353" s="555"/>
      <c r="D353" s="557"/>
    </row>
    <row r="354" spans="1:4" x14ac:dyDescent="0.2">
      <c r="A354" s="548" t="s">
        <v>1</v>
      </c>
      <c r="B354" s="549"/>
      <c r="C354" s="549"/>
      <c r="D354" s="550"/>
    </row>
    <row r="355" spans="1:4" ht="25.5" x14ac:dyDescent="0.2">
      <c r="A355" s="148" t="s">
        <v>13</v>
      </c>
      <c r="B355" s="3" t="s">
        <v>14</v>
      </c>
      <c r="C355" s="259" t="s">
        <v>15</v>
      </c>
      <c r="D355" s="261" t="s">
        <v>16</v>
      </c>
    </row>
    <row r="356" spans="1:4" x14ac:dyDescent="0.2">
      <c r="A356" s="77" t="s">
        <v>79</v>
      </c>
      <c r="B356" s="65" t="s">
        <v>361</v>
      </c>
      <c r="C356" s="183">
        <v>2017</v>
      </c>
      <c r="D356" s="211">
        <v>458</v>
      </c>
    </row>
    <row r="357" spans="1:4" x14ac:dyDescent="0.2">
      <c r="A357" s="77" t="s">
        <v>88</v>
      </c>
      <c r="B357" s="65" t="s">
        <v>362</v>
      </c>
      <c r="C357" s="183">
        <v>2017</v>
      </c>
      <c r="D357" s="211">
        <v>2490</v>
      </c>
    </row>
    <row r="358" spans="1:4" x14ac:dyDescent="0.2">
      <c r="A358" s="77" t="s">
        <v>89</v>
      </c>
      <c r="B358" s="65" t="s">
        <v>363</v>
      </c>
      <c r="C358" s="183">
        <v>2017</v>
      </c>
      <c r="D358" s="211">
        <v>370</v>
      </c>
    </row>
    <row r="359" spans="1:4" x14ac:dyDescent="0.2">
      <c r="A359" s="77" t="s">
        <v>90</v>
      </c>
      <c r="B359" s="65" t="s">
        <v>365</v>
      </c>
      <c r="C359" s="183">
        <v>2016</v>
      </c>
      <c r="D359" s="211">
        <v>730</v>
      </c>
    </row>
    <row r="360" spans="1:4" x14ac:dyDescent="0.2">
      <c r="A360" s="77" t="s">
        <v>91</v>
      </c>
      <c r="B360" s="65" t="s">
        <v>366</v>
      </c>
      <c r="C360" s="183">
        <v>2017</v>
      </c>
      <c r="D360" s="211">
        <v>1272</v>
      </c>
    </row>
    <row r="361" spans="1:4" x14ac:dyDescent="0.2">
      <c r="A361" s="77" t="s">
        <v>92</v>
      </c>
      <c r="B361" s="66" t="s">
        <v>367</v>
      </c>
      <c r="C361" s="184">
        <v>2017</v>
      </c>
      <c r="D361" s="212">
        <v>1589</v>
      </c>
    </row>
    <row r="362" spans="1:4" x14ac:dyDescent="0.2">
      <c r="A362" s="77" t="s">
        <v>93</v>
      </c>
      <c r="B362" s="66" t="s">
        <v>296</v>
      </c>
      <c r="C362" s="184">
        <v>2017</v>
      </c>
      <c r="D362" s="212">
        <v>380</v>
      </c>
    </row>
    <row r="363" spans="1:4" ht="25.5" x14ac:dyDescent="0.2">
      <c r="A363" s="77" t="s">
        <v>94</v>
      </c>
      <c r="B363" s="66" t="s">
        <v>368</v>
      </c>
      <c r="C363" s="184">
        <v>2017</v>
      </c>
      <c r="D363" s="212">
        <v>1915</v>
      </c>
    </row>
    <row r="364" spans="1:4" x14ac:dyDescent="0.2">
      <c r="A364" s="77" t="s">
        <v>95</v>
      </c>
      <c r="B364" s="66" t="s">
        <v>369</v>
      </c>
      <c r="C364" s="184">
        <v>2013</v>
      </c>
      <c r="D364" s="212">
        <v>5144.08</v>
      </c>
    </row>
    <row r="365" spans="1:4" x14ac:dyDescent="0.2">
      <c r="A365" s="77" t="s">
        <v>96</v>
      </c>
      <c r="B365" s="66" t="s">
        <v>370</v>
      </c>
      <c r="C365" s="184">
        <v>2013</v>
      </c>
      <c r="D365" s="212">
        <v>249</v>
      </c>
    </row>
    <row r="366" spans="1:4" x14ac:dyDescent="0.2">
      <c r="A366" s="77" t="s">
        <v>97</v>
      </c>
      <c r="B366" s="66" t="s">
        <v>371</v>
      </c>
      <c r="C366" s="184">
        <v>2013</v>
      </c>
      <c r="D366" s="212">
        <v>549</v>
      </c>
    </row>
    <row r="367" spans="1:4" x14ac:dyDescent="0.2">
      <c r="A367" s="77" t="s">
        <v>98</v>
      </c>
      <c r="B367" s="66" t="s">
        <v>934</v>
      </c>
      <c r="C367" s="184">
        <v>2016</v>
      </c>
      <c r="D367" s="212">
        <v>4059</v>
      </c>
    </row>
    <row r="368" spans="1:4" ht="12.75" customHeight="1" x14ac:dyDescent="0.2">
      <c r="A368" s="551" t="s">
        <v>0</v>
      </c>
      <c r="B368" s="552"/>
      <c r="C368" s="553"/>
      <c r="D368" s="219">
        <f>SUM(D356:D367)</f>
        <v>19205.080000000002</v>
      </c>
    </row>
    <row r="369" spans="1:4" ht="12.75" customHeight="1" x14ac:dyDescent="0.2">
      <c r="A369" s="548" t="s">
        <v>2</v>
      </c>
      <c r="B369" s="549"/>
      <c r="C369" s="549"/>
      <c r="D369" s="550"/>
    </row>
    <row r="370" spans="1:4" ht="25.5" x14ac:dyDescent="0.2">
      <c r="A370" s="163" t="s">
        <v>13</v>
      </c>
      <c r="B370" s="163" t="s">
        <v>14</v>
      </c>
      <c r="C370" s="259" t="s">
        <v>15</v>
      </c>
      <c r="D370" s="261" t="s">
        <v>16</v>
      </c>
    </row>
    <row r="371" spans="1:4" x14ac:dyDescent="0.2">
      <c r="A371" s="72" t="s">
        <v>79</v>
      </c>
      <c r="B371" s="66" t="s">
        <v>372</v>
      </c>
      <c r="C371" s="72">
        <v>2013</v>
      </c>
      <c r="D371" s="212">
        <v>1438.99</v>
      </c>
    </row>
    <row r="372" spans="1:4" x14ac:dyDescent="0.2">
      <c r="A372" s="72" t="s">
        <v>88</v>
      </c>
      <c r="B372" s="66" t="s">
        <v>373</v>
      </c>
      <c r="C372" s="72">
        <v>2013</v>
      </c>
      <c r="D372" s="212">
        <v>940</v>
      </c>
    </row>
    <row r="373" spans="1:4" x14ac:dyDescent="0.2">
      <c r="A373" s="72" t="s">
        <v>89</v>
      </c>
      <c r="B373" s="66" t="s">
        <v>374</v>
      </c>
      <c r="C373" s="72">
        <v>2015</v>
      </c>
      <c r="D373" s="212">
        <v>2199</v>
      </c>
    </row>
    <row r="374" spans="1:4" x14ac:dyDescent="0.2">
      <c r="A374" s="72" t="s">
        <v>90</v>
      </c>
      <c r="B374" s="66" t="s">
        <v>375</v>
      </c>
      <c r="C374" s="72">
        <v>2015</v>
      </c>
      <c r="D374" s="212">
        <v>1592.31</v>
      </c>
    </row>
    <row r="375" spans="1:4" x14ac:dyDescent="0.2">
      <c r="A375" s="72" t="s">
        <v>91</v>
      </c>
      <c r="B375" s="66" t="s">
        <v>376</v>
      </c>
      <c r="C375" s="72">
        <v>2016</v>
      </c>
      <c r="D375" s="212">
        <v>1498.97</v>
      </c>
    </row>
    <row r="376" spans="1:4" x14ac:dyDescent="0.2">
      <c r="A376" s="72" t="s">
        <v>92</v>
      </c>
      <c r="B376" s="65" t="s">
        <v>360</v>
      </c>
      <c r="C376" s="183">
        <v>2016</v>
      </c>
      <c r="D376" s="211">
        <v>1300</v>
      </c>
    </row>
    <row r="377" spans="1:4" x14ac:dyDescent="0.2">
      <c r="A377" s="72" t="s">
        <v>93</v>
      </c>
      <c r="B377" s="65" t="s">
        <v>364</v>
      </c>
      <c r="C377" s="183">
        <v>2017</v>
      </c>
      <c r="D377" s="211">
        <v>2740</v>
      </c>
    </row>
    <row r="378" spans="1:4" s="13" customFormat="1" ht="12.75" customHeight="1" x14ac:dyDescent="0.2">
      <c r="A378" s="545" t="s">
        <v>0</v>
      </c>
      <c r="B378" s="546"/>
      <c r="C378" s="547"/>
      <c r="D378" s="219">
        <f>SUM(D371:D377)</f>
        <v>11709.27</v>
      </c>
    </row>
    <row r="379" spans="1:4" s="10" customFormat="1" ht="12.75" customHeight="1" x14ac:dyDescent="0.2">
      <c r="A379" s="554" t="s">
        <v>112</v>
      </c>
      <c r="B379" s="555"/>
      <c r="C379" s="555"/>
      <c r="D379" s="557"/>
    </row>
    <row r="380" spans="1:4" s="10" customFormat="1" x14ac:dyDescent="0.2">
      <c r="A380" s="548" t="s">
        <v>1</v>
      </c>
      <c r="B380" s="549"/>
      <c r="C380" s="549"/>
      <c r="D380" s="550"/>
    </row>
    <row r="381" spans="1:4" s="10" customFormat="1" ht="25.5" x14ac:dyDescent="0.2">
      <c r="A381" s="148" t="s">
        <v>13</v>
      </c>
      <c r="B381" s="3" t="s">
        <v>14</v>
      </c>
      <c r="C381" s="259" t="s">
        <v>15</v>
      </c>
      <c r="D381" s="261" t="s">
        <v>16</v>
      </c>
    </row>
    <row r="382" spans="1:4" s="10" customFormat="1" x14ac:dyDescent="0.2">
      <c r="A382" s="72" t="s">
        <v>79</v>
      </c>
      <c r="B382" s="66" t="s">
        <v>564</v>
      </c>
      <c r="C382" s="72">
        <v>2015</v>
      </c>
      <c r="D382" s="212">
        <v>3019</v>
      </c>
    </row>
    <row r="383" spans="1:4" s="10" customFormat="1" x14ac:dyDescent="0.2">
      <c r="A383" s="72" t="s">
        <v>88</v>
      </c>
      <c r="B383" s="66" t="s">
        <v>565</v>
      </c>
      <c r="C383" s="72">
        <v>2015</v>
      </c>
      <c r="D383" s="212">
        <v>149</v>
      </c>
    </row>
    <row r="384" spans="1:4" s="10" customFormat="1" x14ac:dyDescent="0.2">
      <c r="A384" s="72" t="s">
        <v>89</v>
      </c>
      <c r="B384" s="66" t="s">
        <v>565</v>
      </c>
      <c r="C384" s="72">
        <v>2015</v>
      </c>
      <c r="D384" s="212">
        <v>149</v>
      </c>
    </row>
    <row r="385" spans="1:4" s="10" customFormat="1" x14ac:dyDescent="0.2">
      <c r="A385" s="72" t="s">
        <v>90</v>
      </c>
      <c r="B385" s="66" t="s">
        <v>566</v>
      </c>
      <c r="C385" s="72">
        <v>2015</v>
      </c>
      <c r="D385" s="212">
        <v>1971.04</v>
      </c>
    </row>
    <row r="386" spans="1:4" s="10" customFormat="1" x14ac:dyDescent="0.2">
      <c r="A386" s="72" t="s">
        <v>91</v>
      </c>
      <c r="B386" s="66" t="s">
        <v>566</v>
      </c>
      <c r="C386" s="72">
        <v>2015</v>
      </c>
      <c r="D386" s="212">
        <v>1971.04</v>
      </c>
    </row>
    <row r="387" spans="1:4" s="10" customFormat="1" x14ac:dyDescent="0.2">
      <c r="A387" s="72" t="s">
        <v>92</v>
      </c>
      <c r="B387" s="66" t="s">
        <v>567</v>
      </c>
      <c r="C387" s="72">
        <v>2015</v>
      </c>
      <c r="D387" s="212">
        <v>1040</v>
      </c>
    </row>
    <row r="388" spans="1:4" s="10" customFormat="1" x14ac:dyDescent="0.2">
      <c r="A388" s="72" t="s">
        <v>93</v>
      </c>
      <c r="B388" s="66" t="s">
        <v>568</v>
      </c>
      <c r="C388" s="72">
        <v>2014</v>
      </c>
      <c r="D388" s="212">
        <v>62</v>
      </c>
    </row>
    <row r="389" spans="1:4" s="10" customFormat="1" x14ac:dyDescent="0.2">
      <c r="A389" s="72" t="s">
        <v>94</v>
      </c>
      <c r="B389" s="66" t="s">
        <v>569</v>
      </c>
      <c r="C389" s="72">
        <v>2016</v>
      </c>
      <c r="D389" s="212">
        <v>359</v>
      </c>
    </row>
    <row r="390" spans="1:4" s="10" customFormat="1" x14ac:dyDescent="0.2">
      <c r="A390" s="72" t="s">
        <v>95</v>
      </c>
      <c r="B390" s="66" t="s">
        <v>569</v>
      </c>
      <c r="C390" s="72">
        <v>2016</v>
      </c>
      <c r="D390" s="212">
        <v>265</v>
      </c>
    </row>
    <row r="391" spans="1:4" s="10" customFormat="1" x14ac:dyDescent="0.2">
      <c r="A391" s="72" t="s">
        <v>96</v>
      </c>
      <c r="B391" s="66" t="s">
        <v>570</v>
      </c>
      <c r="C391" s="72">
        <v>2016</v>
      </c>
      <c r="D391" s="212">
        <v>1698</v>
      </c>
    </row>
    <row r="392" spans="1:4" s="10" customFormat="1" x14ac:dyDescent="0.2">
      <c r="A392" s="72" t="s">
        <v>97</v>
      </c>
      <c r="B392" s="66" t="s">
        <v>571</v>
      </c>
      <c r="C392" s="72">
        <v>2017</v>
      </c>
      <c r="D392" s="212">
        <v>68</v>
      </c>
    </row>
    <row r="393" spans="1:4" s="10" customFormat="1" x14ac:dyDescent="0.2">
      <c r="A393" s="72" t="s">
        <v>98</v>
      </c>
      <c r="B393" s="66" t="s">
        <v>572</v>
      </c>
      <c r="C393" s="72">
        <v>2017</v>
      </c>
      <c r="D393" s="212">
        <v>1899</v>
      </c>
    </row>
    <row r="394" spans="1:4" s="10" customFormat="1" x14ac:dyDescent="0.2">
      <c r="A394" s="72" t="s">
        <v>99</v>
      </c>
      <c r="B394" s="66" t="s">
        <v>573</v>
      </c>
      <c r="C394" s="72">
        <v>2017</v>
      </c>
      <c r="D394" s="212">
        <v>200</v>
      </c>
    </row>
    <row r="395" spans="1:4" s="10" customFormat="1" x14ac:dyDescent="0.2">
      <c r="A395" s="72" t="s">
        <v>100</v>
      </c>
      <c r="B395" s="66" t="s">
        <v>574</v>
      </c>
      <c r="C395" s="72">
        <v>2014</v>
      </c>
      <c r="D395" s="212">
        <v>3050</v>
      </c>
    </row>
    <row r="396" spans="1:4" s="10" customFormat="1" x14ac:dyDescent="0.2">
      <c r="A396" s="72" t="s">
        <v>101</v>
      </c>
      <c r="B396" s="66" t="s">
        <v>575</v>
      </c>
      <c r="C396" s="72">
        <v>2013</v>
      </c>
      <c r="D396" s="212">
        <v>244</v>
      </c>
    </row>
    <row r="397" spans="1:4" s="10" customFormat="1" x14ac:dyDescent="0.2">
      <c r="A397" s="72" t="s">
        <v>418</v>
      </c>
      <c r="B397" s="66" t="s">
        <v>576</v>
      </c>
      <c r="C397" s="72">
        <v>2013</v>
      </c>
      <c r="D397" s="212">
        <v>4260.71</v>
      </c>
    </row>
    <row r="398" spans="1:4" s="10" customFormat="1" x14ac:dyDescent="0.2">
      <c r="A398" s="72" t="s">
        <v>420</v>
      </c>
      <c r="B398" s="66" t="s">
        <v>577</v>
      </c>
      <c r="C398" s="72">
        <v>2013</v>
      </c>
      <c r="D398" s="212">
        <v>67.47</v>
      </c>
    </row>
    <row r="399" spans="1:4" s="10" customFormat="1" x14ac:dyDescent="0.2">
      <c r="A399" s="72" t="s">
        <v>422</v>
      </c>
      <c r="B399" s="66" t="s">
        <v>578</v>
      </c>
      <c r="C399" s="72">
        <v>2013</v>
      </c>
      <c r="D399" s="212">
        <v>1549</v>
      </c>
    </row>
    <row r="400" spans="1:4" s="10" customFormat="1" x14ac:dyDescent="0.2">
      <c r="A400" s="72" t="s">
        <v>424</v>
      </c>
      <c r="B400" s="66" t="s">
        <v>579</v>
      </c>
      <c r="C400" s="72">
        <v>2014</v>
      </c>
      <c r="D400" s="212">
        <v>1189</v>
      </c>
    </row>
    <row r="401" spans="1:4" s="10" customFormat="1" x14ac:dyDescent="0.2">
      <c r="A401" s="72" t="s">
        <v>426</v>
      </c>
      <c r="B401" s="66" t="s">
        <v>580</v>
      </c>
      <c r="C401" s="72">
        <v>2014</v>
      </c>
      <c r="D401" s="212">
        <v>69</v>
      </c>
    </row>
    <row r="402" spans="1:4" s="10" customFormat="1" x14ac:dyDescent="0.2">
      <c r="A402" s="72" t="s">
        <v>428</v>
      </c>
      <c r="B402" s="66" t="s">
        <v>581</v>
      </c>
      <c r="C402" s="72">
        <v>2014</v>
      </c>
      <c r="D402" s="212">
        <v>6150</v>
      </c>
    </row>
    <row r="403" spans="1:4" s="10" customFormat="1" x14ac:dyDescent="0.2">
      <c r="A403" s="72" t="s">
        <v>430</v>
      </c>
      <c r="B403" s="66" t="s">
        <v>582</v>
      </c>
      <c r="C403" s="72">
        <v>2014</v>
      </c>
      <c r="D403" s="212">
        <v>159.9</v>
      </c>
    </row>
    <row r="404" spans="1:4" s="10" customFormat="1" x14ac:dyDescent="0.2">
      <c r="A404" s="72" t="s">
        <v>431</v>
      </c>
      <c r="B404" s="66" t="s">
        <v>583</v>
      </c>
      <c r="C404" s="72">
        <v>2014</v>
      </c>
      <c r="D404" s="212">
        <v>1110</v>
      </c>
    </row>
    <row r="405" spans="1:4" s="10" customFormat="1" x14ac:dyDescent="0.2">
      <c r="A405" s="72" t="s">
        <v>433</v>
      </c>
      <c r="B405" s="66" t="s">
        <v>584</v>
      </c>
      <c r="C405" s="72">
        <v>2014</v>
      </c>
      <c r="D405" s="212">
        <v>999</v>
      </c>
    </row>
    <row r="406" spans="1:4" s="10" customFormat="1" x14ac:dyDescent="0.2">
      <c r="A406" s="72" t="s">
        <v>434</v>
      </c>
      <c r="B406" s="66" t="s">
        <v>585</v>
      </c>
      <c r="C406" s="72">
        <v>2014</v>
      </c>
      <c r="D406" s="212">
        <v>599</v>
      </c>
    </row>
    <row r="407" spans="1:4" s="10" customFormat="1" x14ac:dyDescent="0.2">
      <c r="A407" s="72" t="s">
        <v>436</v>
      </c>
      <c r="B407" s="66" t="s">
        <v>585</v>
      </c>
      <c r="C407" s="72">
        <v>2014</v>
      </c>
      <c r="D407" s="212">
        <v>599</v>
      </c>
    </row>
    <row r="408" spans="1:4" s="10" customFormat="1" x14ac:dyDescent="0.2">
      <c r="A408" s="72" t="s">
        <v>438</v>
      </c>
      <c r="B408" s="66" t="s">
        <v>586</v>
      </c>
      <c r="C408" s="72">
        <v>2014</v>
      </c>
      <c r="D408" s="212">
        <v>1599</v>
      </c>
    </row>
    <row r="409" spans="1:4" s="10" customFormat="1" x14ac:dyDescent="0.2">
      <c r="A409" s="72" t="s">
        <v>440</v>
      </c>
      <c r="B409" s="66" t="s">
        <v>587</v>
      </c>
      <c r="C409" s="72">
        <v>2014</v>
      </c>
      <c r="D409" s="212">
        <v>155.9</v>
      </c>
    </row>
    <row r="410" spans="1:4" s="10" customFormat="1" x14ac:dyDescent="0.2">
      <c r="A410" s="72" t="s">
        <v>442</v>
      </c>
      <c r="B410" s="66" t="s">
        <v>569</v>
      </c>
      <c r="C410" s="72">
        <v>2014</v>
      </c>
      <c r="D410" s="212">
        <v>237</v>
      </c>
    </row>
    <row r="411" spans="1:4" s="10" customFormat="1" x14ac:dyDescent="0.2">
      <c r="A411" s="72" t="s">
        <v>444</v>
      </c>
      <c r="B411" s="66" t="s">
        <v>583</v>
      </c>
      <c r="C411" s="72">
        <v>2014</v>
      </c>
      <c r="D411" s="212">
        <v>1049</v>
      </c>
    </row>
    <row r="412" spans="1:4" s="10" customFormat="1" x14ac:dyDescent="0.2">
      <c r="A412" s="72" t="s">
        <v>446</v>
      </c>
      <c r="B412" s="66" t="s">
        <v>570</v>
      </c>
      <c r="C412" s="72">
        <v>2015</v>
      </c>
      <c r="D412" s="212">
        <v>1988.06</v>
      </c>
    </row>
    <row r="413" spans="1:4" s="10" customFormat="1" x14ac:dyDescent="0.2">
      <c r="A413" s="72" t="s">
        <v>448</v>
      </c>
      <c r="B413" s="66" t="s">
        <v>570</v>
      </c>
      <c r="C413" s="72">
        <v>2015</v>
      </c>
      <c r="D413" s="212">
        <v>2799</v>
      </c>
    </row>
    <row r="414" spans="1:4" s="10" customFormat="1" x14ac:dyDescent="0.2">
      <c r="A414" s="72" t="s">
        <v>450</v>
      </c>
      <c r="B414" s="66" t="s">
        <v>589</v>
      </c>
      <c r="C414" s="72">
        <v>2015</v>
      </c>
      <c r="D414" s="212">
        <v>159.99</v>
      </c>
    </row>
    <row r="415" spans="1:4" s="10" customFormat="1" x14ac:dyDescent="0.2">
      <c r="A415" s="72" t="s">
        <v>452</v>
      </c>
      <c r="B415" s="66" t="s">
        <v>589</v>
      </c>
      <c r="C415" s="72">
        <v>2015</v>
      </c>
      <c r="D415" s="212">
        <v>19</v>
      </c>
    </row>
    <row r="416" spans="1:4" s="10" customFormat="1" x14ac:dyDescent="0.2">
      <c r="A416" s="72" t="s">
        <v>1315</v>
      </c>
      <c r="B416" s="66" t="s">
        <v>590</v>
      </c>
      <c r="C416" s="72">
        <v>2015</v>
      </c>
      <c r="D416" s="212">
        <v>14</v>
      </c>
    </row>
    <row r="417" spans="1:4" s="10" customFormat="1" x14ac:dyDescent="0.2">
      <c r="A417" s="72" t="s">
        <v>1316</v>
      </c>
      <c r="B417" s="66" t="s">
        <v>591</v>
      </c>
      <c r="C417" s="72">
        <v>2015</v>
      </c>
      <c r="D417" s="212">
        <v>575</v>
      </c>
    </row>
    <row r="418" spans="1:4" s="10" customFormat="1" x14ac:dyDescent="0.2">
      <c r="A418" s="72" t="s">
        <v>1317</v>
      </c>
      <c r="B418" s="66" t="s">
        <v>594</v>
      </c>
      <c r="C418" s="72">
        <v>2015</v>
      </c>
      <c r="D418" s="212">
        <v>20</v>
      </c>
    </row>
    <row r="419" spans="1:4" s="10" customFormat="1" x14ac:dyDescent="0.2">
      <c r="A419" s="72" t="s">
        <v>1318</v>
      </c>
      <c r="B419" s="66" t="s">
        <v>595</v>
      </c>
      <c r="C419" s="72">
        <v>2015</v>
      </c>
      <c r="D419" s="212">
        <v>4350</v>
      </c>
    </row>
    <row r="420" spans="1:4" s="10" customFormat="1" x14ac:dyDescent="0.2">
      <c r="A420" s="72" t="s">
        <v>1319</v>
      </c>
      <c r="B420" s="66" t="s">
        <v>596</v>
      </c>
      <c r="C420" s="72">
        <v>2016</v>
      </c>
      <c r="D420" s="212">
        <v>1629</v>
      </c>
    </row>
    <row r="421" spans="1:4" s="10" customFormat="1" x14ac:dyDescent="0.2">
      <c r="A421" s="72" t="s">
        <v>1320</v>
      </c>
      <c r="B421" s="66" t="s">
        <v>597</v>
      </c>
      <c r="C421" s="72">
        <v>2016</v>
      </c>
      <c r="D421" s="212">
        <v>9990</v>
      </c>
    </row>
    <row r="422" spans="1:4" s="10" customFormat="1" x14ac:dyDescent="0.2">
      <c r="A422" s="72" t="s">
        <v>1321</v>
      </c>
      <c r="B422" s="66" t="s">
        <v>598</v>
      </c>
      <c r="C422" s="72">
        <v>2016</v>
      </c>
      <c r="D422" s="212">
        <v>2450</v>
      </c>
    </row>
    <row r="423" spans="1:4" s="10" customFormat="1" x14ac:dyDescent="0.2">
      <c r="A423" s="72" t="s">
        <v>1322</v>
      </c>
      <c r="B423" s="66" t="s">
        <v>599</v>
      </c>
      <c r="C423" s="72">
        <v>2016</v>
      </c>
      <c r="D423" s="212">
        <v>190</v>
      </c>
    </row>
    <row r="424" spans="1:4" s="10" customFormat="1" x14ac:dyDescent="0.2">
      <c r="A424" s="72" t="s">
        <v>1323</v>
      </c>
      <c r="B424" s="66" t="s">
        <v>600</v>
      </c>
      <c r="C424" s="72">
        <v>2016</v>
      </c>
      <c r="D424" s="212">
        <v>720</v>
      </c>
    </row>
    <row r="425" spans="1:4" s="10" customFormat="1" x14ac:dyDescent="0.2">
      <c r="A425" s="72" t="s">
        <v>1324</v>
      </c>
      <c r="B425" s="66" t="s">
        <v>602</v>
      </c>
      <c r="C425" s="72">
        <v>2017</v>
      </c>
      <c r="D425" s="212">
        <v>361</v>
      </c>
    </row>
    <row r="426" spans="1:4" s="10" customFormat="1" x14ac:dyDescent="0.2">
      <c r="A426" s="72" t="s">
        <v>1325</v>
      </c>
      <c r="B426" s="66" t="s">
        <v>603</v>
      </c>
      <c r="C426" s="72">
        <v>2017</v>
      </c>
      <c r="D426" s="212">
        <v>8750</v>
      </c>
    </row>
    <row r="427" spans="1:4" s="10" customFormat="1" x14ac:dyDescent="0.2">
      <c r="A427" s="72" t="s">
        <v>1326</v>
      </c>
      <c r="B427" s="66" t="s">
        <v>604</v>
      </c>
      <c r="C427" s="72">
        <v>2017</v>
      </c>
      <c r="D427" s="212">
        <v>411</v>
      </c>
    </row>
    <row r="428" spans="1:4" s="10" customFormat="1" x14ac:dyDescent="0.2">
      <c r="A428" s="72" t="s">
        <v>1327</v>
      </c>
      <c r="B428" s="66" t="s">
        <v>605</v>
      </c>
      <c r="C428" s="72">
        <v>2017</v>
      </c>
      <c r="D428" s="212">
        <v>827</v>
      </c>
    </row>
    <row r="429" spans="1:4" s="10" customFormat="1" x14ac:dyDescent="0.2">
      <c r="A429" s="72" t="s">
        <v>1328</v>
      </c>
      <c r="B429" s="66" t="s">
        <v>606</v>
      </c>
      <c r="C429" s="72">
        <v>2017</v>
      </c>
      <c r="D429" s="212">
        <v>9490</v>
      </c>
    </row>
    <row r="430" spans="1:4" s="10" customFormat="1" x14ac:dyDescent="0.2">
      <c r="A430" s="72" t="s">
        <v>1329</v>
      </c>
      <c r="B430" s="66" t="s">
        <v>607</v>
      </c>
      <c r="C430" s="72">
        <v>2017</v>
      </c>
      <c r="D430" s="212">
        <v>25</v>
      </c>
    </row>
    <row r="431" spans="1:4" s="10" customFormat="1" x14ac:dyDescent="0.2">
      <c r="A431" s="72" t="s">
        <v>1330</v>
      </c>
      <c r="B431" s="66" t="s">
        <v>608</v>
      </c>
      <c r="C431" s="72">
        <v>2017</v>
      </c>
      <c r="D431" s="212">
        <v>20</v>
      </c>
    </row>
    <row r="432" spans="1:4" s="10" customFormat="1" x14ac:dyDescent="0.2">
      <c r="A432" s="72" t="s">
        <v>1331</v>
      </c>
      <c r="B432" s="66" t="s">
        <v>609</v>
      </c>
      <c r="C432" s="72">
        <v>2017</v>
      </c>
      <c r="D432" s="212">
        <v>1299</v>
      </c>
    </row>
    <row r="433" spans="1:4" s="10" customFormat="1" x14ac:dyDescent="0.2">
      <c r="A433" s="72" t="s">
        <v>1332</v>
      </c>
      <c r="B433" s="66" t="s">
        <v>610</v>
      </c>
      <c r="C433" s="72">
        <v>2017</v>
      </c>
      <c r="D433" s="212">
        <v>2828.99</v>
      </c>
    </row>
    <row r="434" spans="1:4" s="10" customFormat="1" x14ac:dyDescent="0.2">
      <c r="A434" s="72" t="s">
        <v>1333</v>
      </c>
      <c r="B434" s="66" t="s">
        <v>611</v>
      </c>
      <c r="C434" s="72">
        <v>2017</v>
      </c>
      <c r="D434" s="212">
        <v>2435</v>
      </c>
    </row>
    <row r="435" spans="1:4" s="10" customFormat="1" x14ac:dyDescent="0.2">
      <c r="A435" s="72" t="s">
        <v>1334</v>
      </c>
      <c r="B435" s="66" t="s">
        <v>603</v>
      </c>
      <c r="C435" s="72">
        <v>2017</v>
      </c>
      <c r="D435" s="212">
        <v>8750</v>
      </c>
    </row>
    <row r="436" spans="1:4" s="10" customFormat="1" x14ac:dyDescent="0.2">
      <c r="A436" s="72" t="s">
        <v>1335</v>
      </c>
      <c r="B436" s="66" t="s">
        <v>570</v>
      </c>
      <c r="C436" s="72">
        <v>2017</v>
      </c>
      <c r="D436" s="212">
        <v>1690</v>
      </c>
    </row>
    <row r="437" spans="1:4" s="10" customFormat="1" x14ac:dyDescent="0.2">
      <c r="A437" s="72" t="s">
        <v>1336</v>
      </c>
      <c r="B437" s="66" t="s">
        <v>612</v>
      </c>
      <c r="C437" s="72">
        <v>2017</v>
      </c>
      <c r="D437" s="212">
        <v>548</v>
      </c>
    </row>
    <row r="438" spans="1:4" s="10" customFormat="1" x14ac:dyDescent="0.2">
      <c r="A438" s="72" t="s">
        <v>1337</v>
      </c>
      <c r="B438" s="66" t="s">
        <v>613</v>
      </c>
      <c r="C438" s="72">
        <v>2018</v>
      </c>
      <c r="D438" s="212">
        <v>599</v>
      </c>
    </row>
    <row r="439" spans="1:4" s="10" customFormat="1" x14ac:dyDescent="0.2">
      <c r="A439" s="558" t="s">
        <v>0</v>
      </c>
      <c r="B439" s="559"/>
      <c r="C439" s="560"/>
      <c r="D439" s="219">
        <f>SUM(D382:D438)</f>
        <v>98875.1</v>
      </c>
    </row>
    <row r="440" spans="1:4" s="10" customFormat="1" x14ac:dyDescent="0.2">
      <c r="A440" s="548" t="s">
        <v>2</v>
      </c>
      <c r="B440" s="549"/>
      <c r="C440" s="549"/>
      <c r="D440" s="550"/>
    </row>
    <row r="441" spans="1:4" s="10" customFormat="1" ht="25.5" x14ac:dyDescent="0.2">
      <c r="A441" s="148" t="s">
        <v>13</v>
      </c>
      <c r="B441" s="3" t="s">
        <v>14</v>
      </c>
      <c r="C441" s="259" t="s">
        <v>15</v>
      </c>
      <c r="D441" s="261" t="s">
        <v>16</v>
      </c>
    </row>
    <row r="442" spans="1:4" s="10" customFormat="1" x14ac:dyDescent="0.2">
      <c r="A442" s="72" t="s">
        <v>79</v>
      </c>
      <c r="B442" s="66" t="s">
        <v>616</v>
      </c>
      <c r="C442" s="72">
        <v>2017</v>
      </c>
      <c r="D442" s="212">
        <v>199</v>
      </c>
    </row>
    <row r="443" spans="1:4" s="10" customFormat="1" x14ac:dyDescent="0.2">
      <c r="A443" s="72" t="s">
        <v>88</v>
      </c>
      <c r="B443" s="66" t="s">
        <v>617</v>
      </c>
      <c r="C443" s="72">
        <v>2013</v>
      </c>
      <c r="D443" s="212">
        <v>239</v>
      </c>
    </row>
    <row r="444" spans="1:4" s="10" customFormat="1" x14ac:dyDescent="0.2">
      <c r="A444" s="72" t="s">
        <v>89</v>
      </c>
      <c r="B444" s="66" t="s">
        <v>618</v>
      </c>
      <c r="C444" s="72">
        <v>2014</v>
      </c>
      <c r="D444" s="212">
        <v>1249</v>
      </c>
    </row>
    <row r="445" spans="1:4" s="10" customFormat="1" x14ac:dyDescent="0.2">
      <c r="A445" s="72" t="s">
        <v>90</v>
      </c>
      <c r="B445" s="66" t="s">
        <v>619</v>
      </c>
      <c r="C445" s="72">
        <v>2014</v>
      </c>
      <c r="D445" s="212">
        <v>2449</v>
      </c>
    </row>
    <row r="446" spans="1:4" s="10" customFormat="1" x14ac:dyDescent="0.2">
      <c r="A446" s="72" t="s">
        <v>91</v>
      </c>
      <c r="B446" s="66" t="s">
        <v>620</v>
      </c>
      <c r="C446" s="72">
        <v>2014</v>
      </c>
      <c r="D446" s="212">
        <v>649</v>
      </c>
    </row>
    <row r="447" spans="1:4" s="10" customFormat="1" x14ac:dyDescent="0.2">
      <c r="A447" s="72" t="s">
        <v>92</v>
      </c>
      <c r="B447" s="66" t="s">
        <v>621</v>
      </c>
      <c r="C447" s="72">
        <v>2015</v>
      </c>
      <c r="D447" s="212">
        <v>3050</v>
      </c>
    </row>
    <row r="448" spans="1:4" s="10" customFormat="1" x14ac:dyDescent="0.2">
      <c r="A448" s="72" t="s">
        <v>93</v>
      </c>
      <c r="B448" s="66" t="s">
        <v>620</v>
      </c>
      <c r="C448" s="72">
        <v>2015</v>
      </c>
      <c r="D448" s="212">
        <v>800</v>
      </c>
    </row>
    <row r="449" spans="1:4" s="10" customFormat="1" x14ac:dyDescent="0.2">
      <c r="A449" s="72" t="s">
        <v>94</v>
      </c>
      <c r="B449" s="66" t="s">
        <v>621</v>
      </c>
      <c r="C449" s="72">
        <v>2015</v>
      </c>
      <c r="D449" s="212">
        <v>2300</v>
      </c>
    </row>
    <row r="450" spans="1:4" s="10" customFormat="1" x14ac:dyDescent="0.2">
      <c r="A450" s="72" t="s">
        <v>95</v>
      </c>
      <c r="B450" s="66" t="s">
        <v>622</v>
      </c>
      <c r="C450" s="72">
        <v>2015</v>
      </c>
      <c r="D450" s="212">
        <v>240.99</v>
      </c>
    </row>
    <row r="451" spans="1:4" s="10" customFormat="1" x14ac:dyDescent="0.2">
      <c r="A451" s="72" t="s">
        <v>96</v>
      </c>
      <c r="B451" s="66" t="s">
        <v>623</v>
      </c>
      <c r="C451" s="72">
        <v>2015</v>
      </c>
      <c r="D451" s="212">
        <v>1970</v>
      </c>
    </row>
    <row r="452" spans="1:4" s="10" customFormat="1" x14ac:dyDescent="0.2">
      <c r="A452" s="72" t="s">
        <v>97</v>
      </c>
      <c r="B452" s="66" t="s">
        <v>621</v>
      </c>
      <c r="C452" s="72">
        <v>2015</v>
      </c>
      <c r="D452" s="212">
        <v>1129</v>
      </c>
    </row>
    <row r="453" spans="1:4" s="10" customFormat="1" x14ac:dyDescent="0.2">
      <c r="A453" s="72" t="s">
        <v>98</v>
      </c>
      <c r="B453" s="66" t="s">
        <v>624</v>
      </c>
      <c r="C453" s="72">
        <v>2015</v>
      </c>
      <c r="D453" s="212">
        <v>189.99</v>
      </c>
    </row>
    <row r="454" spans="1:4" s="10" customFormat="1" x14ac:dyDescent="0.2">
      <c r="A454" s="72" t="s">
        <v>99</v>
      </c>
      <c r="B454" s="66" t="s">
        <v>625</v>
      </c>
      <c r="C454" s="72">
        <v>2015</v>
      </c>
      <c r="D454" s="212">
        <v>241</v>
      </c>
    </row>
    <row r="455" spans="1:4" s="10" customFormat="1" x14ac:dyDescent="0.2">
      <c r="A455" s="72" t="s">
        <v>100</v>
      </c>
      <c r="B455" s="66" t="s">
        <v>625</v>
      </c>
      <c r="C455" s="72">
        <v>2015</v>
      </c>
      <c r="D455" s="212">
        <v>241</v>
      </c>
    </row>
    <row r="456" spans="1:4" s="10" customFormat="1" x14ac:dyDescent="0.2">
      <c r="A456" s="72" t="s">
        <v>101</v>
      </c>
      <c r="B456" s="66" t="s">
        <v>625</v>
      </c>
      <c r="C456" s="72">
        <v>2015</v>
      </c>
      <c r="D456" s="212">
        <v>241</v>
      </c>
    </row>
    <row r="457" spans="1:4" s="10" customFormat="1" x14ac:dyDescent="0.2">
      <c r="A457" s="72" t="s">
        <v>418</v>
      </c>
      <c r="B457" s="66" t="s">
        <v>625</v>
      </c>
      <c r="C457" s="72">
        <v>2015</v>
      </c>
      <c r="D457" s="212">
        <v>241</v>
      </c>
    </row>
    <row r="458" spans="1:4" s="10" customFormat="1" x14ac:dyDescent="0.2">
      <c r="A458" s="72" t="s">
        <v>420</v>
      </c>
      <c r="B458" s="66" t="s">
        <v>626</v>
      </c>
      <c r="C458" s="72">
        <v>2015</v>
      </c>
      <c r="D458" s="212">
        <v>1449</v>
      </c>
    </row>
    <row r="459" spans="1:4" s="10" customFormat="1" x14ac:dyDescent="0.2">
      <c r="A459" s="72" t="s">
        <v>422</v>
      </c>
      <c r="B459" s="66" t="s">
        <v>627</v>
      </c>
      <c r="C459" s="72">
        <v>2014</v>
      </c>
      <c r="D459" s="212">
        <v>185</v>
      </c>
    </row>
    <row r="460" spans="1:4" s="10" customFormat="1" x14ac:dyDescent="0.2">
      <c r="A460" s="72" t="s">
        <v>424</v>
      </c>
      <c r="B460" s="66" t="s">
        <v>628</v>
      </c>
      <c r="C460" s="72">
        <v>2016</v>
      </c>
      <c r="D460" s="212">
        <v>2560</v>
      </c>
    </row>
    <row r="461" spans="1:4" s="10" customFormat="1" x14ac:dyDescent="0.2">
      <c r="A461" s="72" t="s">
        <v>426</v>
      </c>
      <c r="B461" s="66" t="s">
        <v>629</v>
      </c>
      <c r="C461" s="72">
        <v>2016</v>
      </c>
      <c r="D461" s="212">
        <v>2517</v>
      </c>
    </row>
    <row r="462" spans="1:4" s="10" customFormat="1" x14ac:dyDescent="0.2">
      <c r="A462" s="72" t="s">
        <v>428</v>
      </c>
      <c r="B462" s="66" t="s">
        <v>630</v>
      </c>
      <c r="C462" s="72">
        <v>2013</v>
      </c>
      <c r="D462" s="212">
        <v>257</v>
      </c>
    </row>
    <row r="463" spans="1:4" s="10" customFormat="1" x14ac:dyDescent="0.2">
      <c r="A463" s="72" t="s">
        <v>430</v>
      </c>
      <c r="B463" s="66" t="s">
        <v>630</v>
      </c>
      <c r="C463" s="72">
        <v>2013</v>
      </c>
      <c r="D463" s="212">
        <v>257</v>
      </c>
    </row>
    <row r="464" spans="1:4" s="10" customFormat="1" x14ac:dyDescent="0.2">
      <c r="A464" s="72" t="s">
        <v>431</v>
      </c>
      <c r="B464" s="66" t="s">
        <v>630</v>
      </c>
      <c r="C464" s="72">
        <v>2013</v>
      </c>
      <c r="D464" s="212">
        <v>257</v>
      </c>
    </row>
    <row r="465" spans="1:4" s="10" customFormat="1" x14ac:dyDescent="0.2">
      <c r="A465" s="72" t="s">
        <v>433</v>
      </c>
      <c r="B465" s="66" t="s">
        <v>630</v>
      </c>
      <c r="C465" s="72">
        <v>2014</v>
      </c>
      <c r="D465" s="212">
        <v>195</v>
      </c>
    </row>
    <row r="466" spans="1:4" s="10" customFormat="1" x14ac:dyDescent="0.2">
      <c r="A466" s="72" t="s">
        <v>434</v>
      </c>
      <c r="B466" s="66" t="s">
        <v>631</v>
      </c>
      <c r="C466" s="72">
        <v>2014</v>
      </c>
      <c r="D466" s="212">
        <v>219</v>
      </c>
    </row>
    <row r="467" spans="1:4" s="10" customFormat="1" x14ac:dyDescent="0.2">
      <c r="A467" s="72" t="s">
        <v>436</v>
      </c>
      <c r="B467" s="66" t="s">
        <v>632</v>
      </c>
      <c r="C467" s="72">
        <v>2014</v>
      </c>
      <c r="D467" s="212">
        <v>1414.5</v>
      </c>
    </row>
    <row r="468" spans="1:4" s="10" customFormat="1" x14ac:dyDescent="0.2">
      <c r="A468" s="72" t="s">
        <v>438</v>
      </c>
      <c r="B468" s="66" t="s">
        <v>620</v>
      </c>
      <c r="C468" s="72">
        <v>2014</v>
      </c>
      <c r="D468" s="212">
        <v>1279</v>
      </c>
    </row>
    <row r="469" spans="1:4" s="10" customFormat="1" x14ac:dyDescent="0.2">
      <c r="A469" s="72" t="s">
        <v>440</v>
      </c>
      <c r="B469" s="66" t="s">
        <v>633</v>
      </c>
      <c r="C469" s="72">
        <v>2014</v>
      </c>
      <c r="D469" s="212">
        <v>899</v>
      </c>
    </row>
    <row r="470" spans="1:4" s="10" customFormat="1" x14ac:dyDescent="0.2">
      <c r="A470" s="72" t="s">
        <v>442</v>
      </c>
      <c r="B470" s="66" t="s">
        <v>634</v>
      </c>
      <c r="C470" s="72">
        <v>2014</v>
      </c>
      <c r="D470" s="212">
        <v>759</v>
      </c>
    </row>
    <row r="471" spans="1:4" s="10" customFormat="1" x14ac:dyDescent="0.2">
      <c r="A471" s="72" t="s">
        <v>444</v>
      </c>
      <c r="B471" s="66" t="s">
        <v>635</v>
      </c>
      <c r="C471" s="72">
        <v>2014</v>
      </c>
      <c r="D471" s="212">
        <v>659</v>
      </c>
    </row>
    <row r="472" spans="1:4" s="10" customFormat="1" x14ac:dyDescent="0.2">
      <c r="A472" s="72" t="s">
        <v>446</v>
      </c>
      <c r="B472" s="66" t="s">
        <v>631</v>
      </c>
      <c r="C472" s="72">
        <v>2014</v>
      </c>
      <c r="D472" s="212">
        <v>169</v>
      </c>
    </row>
    <row r="473" spans="1:4" s="10" customFormat="1" x14ac:dyDescent="0.2">
      <c r="A473" s="72" t="s">
        <v>448</v>
      </c>
      <c r="B473" s="66" t="s">
        <v>636</v>
      </c>
      <c r="C473" s="72">
        <v>2017</v>
      </c>
      <c r="D473" s="212">
        <v>1746</v>
      </c>
    </row>
    <row r="474" spans="1:4" s="10" customFormat="1" x14ac:dyDescent="0.2">
      <c r="A474" s="72" t="s">
        <v>450</v>
      </c>
      <c r="B474" s="66" t="s">
        <v>637</v>
      </c>
      <c r="C474" s="72">
        <v>2017</v>
      </c>
      <c r="D474" s="212">
        <v>2220</v>
      </c>
    </row>
    <row r="475" spans="1:4" s="10" customFormat="1" x14ac:dyDescent="0.2">
      <c r="A475" s="72" t="s">
        <v>452</v>
      </c>
      <c r="B475" s="66" t="s">
        <v>636</v>
      </c>
      <c r="C475" s="72">
        <v>2017</v>
      </c>
      <c r="D475" s="212">
        <v>1746</v>
      </c>
    </row>
    <row r="476" spans="1:4" s="10" customFormat="1" x14ac:dyDescent="0.2">
      <c r="A476" s="72" t="s">
        <v>1315</v>
      </c>
      <c r="B476" s="66" t="s">
        <v>636</v>
      </c>
      <c r="C476" s="72">
        <v>2017</v>
      </c>
      <c r="D476" s="212">
        <v>1746</v>
      </c>
    </row>
    <row r="477" spans="1:4" s="10" customFormat="1" x14ac:dyDescent="0.2">
      <c r="A477" s="72" t="s">
        <v>1316</v>
      </c>
      <c r="B477" s="66" t="s">
        <v>636</v>
      </c>
      <c r="C477" s="72">
        <v>2017</v>
      </c>
      <c r="D477" s="212">
        <v>1746</v>
      </c>
    </row>
    <row r="478" spans="1:4" s="10" customFormat="1" x14ac:dyDescent="0.2">
      <c r="A478" s="72" t="s">
        <v>1317</v>
      </c>
      <c r="B478" s="66" t="s">
        <v>638</v>
      </c>
      <c r="C478" s="72">
        <v>2017</v>
      </c>
      <c r="D478" s="212">
        <v>3499</v>
      </c>
    </row>
    <row r="479" spans="1:4" s="10" customFormat="1" x14ac:dyDescent="0.2">
      <c r="A479" s="72" t="s">
        <v>1318</v>
      </c>
      <c r="B479" s="66" t="s">
        <v>639</v>
      </c>
      <c r="C479" s="72">
        <v>2017</v>
      </c>
      <c r="D479" s="212">
        <v>3100</v>
      </c>
    </row>
    <row r="480" spans="1:4" s="10" customFormat="1" x14ac:dyDescent="0.2">
      <c r="A480" s="72" t="s">
        <v>1319</v>
      </c>
      <c r="B480" s="66" t="s">
        <v>640</v>
      </c>
      <c r="C480" s="72">
        <v>2017</v>
      </c>
      <c r="D480" s="212">
        <v>3799</v>
      </c>
    </row>
    <row r="481" spans="1:4" s="10" customFormat="1" x14ac:dyDescent="0.2">
      <c r="A481" s="72" t="s">
        <v>1320</v>
      </c>
      <c r="B481" s="66" t="s">
        <v>641</v>
      </c>
      <c r="C481" s="72">
        <v>2017</v>
      </c>
      <c r="D481" s="212">
        <v>150</v>
      </c>
    </row>
    <row r="482" spans="1:4" s="10" customFormat="1" x14ac:dyDescent="0.2">
      <c r="A482" s="72" t="s">
        <v>1321</v>
      </c>
      <c r="B482" s="66" t="s">
        <v>635</v>
      </c>
      <c r="C482" s="72">
        <v>2017</v>
      </c>
      <c r="D482" s="212">
        <v>749</v>
      </c>
    </row>
    <row r="483" spans="1:4" s="10" customFormat="1" x14ac:dyDescent="0.2">
      <c r="A483" s="72" t="s">
        <v>1322</v>
      </c>
      <c r="B483" s="66" t="s">
        <v>642</v>
      </c>
      <c r="C483" s="72">
        <v>2017</v>
      </c>
      <c r="D483" s="212">
        <v>1049</v>
      </c>
    </row>
    <row r="484" spans="1:4" s="10" customFormat="1" x14ac:dyDescent="0.2">
      <c r="A484" s="72" t="s">
        <v>1323</v>
      </c>
      <c r="B484" s="66" t="s">
        <v>643</v>
      </c>
      <c r="C484" s="72">
        <v>2017</v>
      </c>
      <c r="D484" s="212">
        <v>1371.8</v>
      </c>
    </row>
    <row r="485" spans="1:4" s="10" customFormat="1" x14ac:dyDescent="0.2">
      <c r="A485" s="72" t="s">
        <v>1324</v>
      </c>
      <c r="B485" s="66" t="s">
        <v>630</v>
      </c>
      <c r="C485" s="72">
        <v>2018</v>
      </c>
      <c r="D485" s="212">
        <v>232</v>
      </c>
    </row>
    <row r="486" spans="1:4" s="10" customFormat="1" x14ac:dyDescent="0.2">
      <c r="A486" s="72" t="s">
        <v>1325</v>
      </c>
      <c r="B486" s="66" t="s">
        <v>630</v>
      </c>
      <c r="C486" s="72">
        <v>2018</v>
      </c>
      <c r="D486" s="212">
        <v>209</v>
      </c>
    </row>
    <row r="487" spans="1:4" s="10" customFormat="1" x14ac:dyDescent="0.2">
      <c r="A487" s="72" t="s">
        <v>1326</v>
      </c>
      <c r="B487" s="66" t="s">
        <v>588</v>
      </c>
      <c r="C487" s="72">
        <v>2015</v>
      </c>
      <c r="D487" s="212">
        <v>1458</v>
      </c>
    </row>
    <row r="488" spans="1:4" s="10" customFormat="1" x14ac:dyDescent="0.2">
      <c r="A488" s="72" t="s">
        <v>1327</v>
      </c>
      <c r="B488" s="66" t="s">
        <v>592</v>
      </c>
      <c r="C488" s="72">
        <v>2015</v>
      </c>
      <c r="D488" s="212">
        <v>969</v>
      </c>
    </row>
    <row r="489" spans="1:4" s="10" customFormat="1" x14ac:dyDescent="0.2">
      <c r="A489" s="72" t="s">
        <v>1328</v>
      </c>
      <c r="B489" s="66" t="s">
        <v>593</v>
      </c>
      <c r="C489" s="72">
        <v>2015</v>
      </c>
      <c r="D489" s="212">
        <v>279</v>
      </c>
    </row>
    <row r="490" spans="1:4" s="10" customFormat="1" x14ac:dyDescent="0.2">
      <c r="A490" s="72" t="s">
        <v>1329</v>
      </c>
      <c r="B490" s="66" t="s">
        <v>601</v>
      </c>
      <c r="C490" s="72">
        <v>2017</v>
      </c>
      <c r="D490" s="212">
        <v>2340</v>
      </c>
    </row>
    <row r="491" spans="1:4" s="10" customFormat="1" x14ac:dyDescent="0.2">
      <c r="A491" s="72" t="s">
        <v>1330</v>
      </c>
      <c r="B491" s="66" t="s">
        <v>614</v>
      </c>
      <c r="C491" s="72">
        <v>2018</v>
      </c>
      <c r="D491" s="212">
        <v>38.770000000000003</v>
      </c>
    </row>
    <row r="492" spans="1:4" s="10" customFormat="1" x14ac:dyDescent="0.2">
      <c r="A492" s="72" t="s">
        <v>1331</v>
      </c>
      <c r="B492" s="66" t="s">
        <v>615</v>
      </c>
      <c r="C492" s="72">
        <v>2013</v>
      </c>
      <c r="D492" s="212">
        <v>149</v>
      </c>
    </row>
    <row r="493" spans="1:4" s="10" customFormat="1" x14ac:dyDescent="0.2">
      <c r="A493" s="551" t="s">
        <v>0</v>
      </c>
      <c r="B493" s="552"/>
      <c r="C493" s="553"/>
      <c r="D493" s="246">
        <f>SUM(D442:D492)</f>
        <v>57101.049999999996</v>
      </c>
    </row>
    <row r="494" spans="1:4" s="10" customFormat="1" x14ac:dyDescent="0.2">
      <c r="A494" s="548" t="s">
        <v>23</v>
      </c>
      <c r="B494" s="549"/>
      <c r="C494" s="549"/>
      <c r="D494" s="550"/>
    </row>
    <row r="495" spans="1:4" s="10" customFormat="1" ht="25.5" x14ac:dyDescent="0.2">
      <c r="A495" s="148" t="s">
        <v>13</v>
      </c>
      <c r="B495" s="3" t="s">
        <v>14</v>
      </c>
      <c r="C495" s="259" t="s">
        <v>15</v>
      </c>
      <c r="D495" s="261" t="s">
        <v>16</v>
      </c>
    </row>
    <row r="496" spans="1:4" s="10" customFormat="1" x14ac:dyDescent="0.2">
      <c r="A496" s="72" t="s">
        <v>79</v>
      </c>
      <c r="B496" s="66" t="s">
        <v>644</v>
      </c>
      <c r="C496" s="72">
        <v>2013</v>
      </c>
      <c r="D496" s="212">
        <v>3200</v>
      </c>
    </row>
    <row r="497" spans="1:6" s="10" customFormat="1" ht="12.75" customHeight="1" x14ac:dyDescent="0.2">
      <c r="A497" s="551" t="s">
        <v>0</v>
      </c>
      <c r="B497" s="552"/>
      <c r="C497" s="553"/>
      <c r="D497" s="246">
        <f>SUM(D496)</f>
        <v>3200</v>
      </c>
    </row>
    <row r="498" spans="1:6" s="6" customFormat="1" ht="12.75" customHeight="1" x14ac:dyDescent="0.2">
      <c r="A498" s="554" t="s">
        <v>107</v>
      </c>
      <c r="B498" s="555"/>
      <c r="C498" s="555"/>
      <c r="D498" s="557"/>
      <c r="F498" s="11"/>
    </row>
    <row r="499" spans="1:6" s="6" customFormat="1" x14ac:dyDescent="0.2">
      <c r="A499" s="548" t="s">
        <v>1</v>
      </c>
      <c r="B499" s="549"/>
      <c r="C499" s="549"/>
      <c r="D499" s="550"/>
      <c r="F499" s="11"/>
    </row>
    <row r="500" spans="1:6" s="6" customFormat="1" ht="25.5" x14ac:dyDescent="0.2">
      <c r="A500" s="148" t="s">
        <v>13</v>
      </c>
      <c r="B500" s="63" t="s">
        <v>14</v>
      </c>
      <c r="C500" s="259" t="s">
        <v>15</v>
      </c>
      <c r="D500" s="261" t="s">
        <v>16</v>
      </c>
      <c r="F500" s="11"/>
    </row>
    <row r="501" spans="1:6" s="6" customFormat="1" x14ac:dyDescent="0.2">
      <c r="A501" s="77" t="s">
        <v>79</v>
      </c>
      <c r="B501" s="66" t="s">
        <v>315</v>
      </c>
      <c r="C501" s="72">
        <v>2017</v>
      </c>
      <c r="D501" s="212">
        <v>2350</v>
      </c>
      <c r="F501" s="11"/>
    </row>
    <row r="502" spans="1:6" s="6" customFormat="1" x14ac:dyDescent="0.2">
      <c r="A502" s="77" t="s">
        <v>88</v>
      </c>
      <c r="B502" s="66" t="s">
        <v>667</v>
      </c>
      <c r="C502" s="72">
        <v>2017</v>
      </c>
      <c r="D502" s="212">
        <v>529.99</v>
      </c>
      <c r="F502" s="11"/>
    </row>
    <row r="503" spans="1:6" s="6" customFormat="1" x14ac:dyDescent="0.2">
      <c r="A503" s="77" t="s">
        <v>89</v>
      </c>
      <c r="B503" s="66" t="s">
        <v>315</v>
      </c>
      <c r="C503" s="72">
        <v>2017</v>
      </c>
      <c r="D503" s="212">
        <v>2350</v>
      </c>
      <c r="F503" s="11"/>
    </row>
    <row r="504" spans="1:6" s="6" customFormat="1" x14ac:dyDescent="0.2">
      <c r="A504" s="77" t="s">
        <v>90</v>
      </c>
      <c r="B504" s="66" t="s">
        <v>667</v>
      </c>
      <c r="C504" s="72">
        <v>2017</v>
      </c>
      <c r="D504" s="212">
        <v>530</v>
      </c>
      <c r="F504" s="11"/>
    </row>
    <row r="505" spans="1:6" s="6" customFormat="1" x14ac:dyDescent="0.2">
      <c r="A505" s="77" t="s">
        <v>91</v>
      </c>
      <c r="B505" s="66" t="s">
        <v>668</v>
      </c>
      <c r="C505" s="72">
        <v>2014</v>
      </c>
      <c r="D505" s="212">
        <v>2000</v>
      </c>
      <c r="F505" s="11"/>
    </row>
    <row r="506" spans="1:6" s="6" customFormat="1" x14ac:dyDescent="0.2">
      <c r="A506" s="77" t="s">
        <v>92</v>
      </c>
      <c r="B506" s="66" t="s">
        <v>669</v>
      </c>
      <c r="C506" s="72">
        <v>2017</v>
      </c>
      <c r="D506" s="212">
        <v>479</v>
      </c>
      <c r="F506" s="11"/>
    </row>
    <row r="507" spans="1:6" s="10" customFormat="1" ht="12.75" customHeight="1" x14ac:dyDescent="0.2">
      <c r="A507" s="558" t="s">
        <v>0</v>
      </c>
      <c r="B507" s="559"/>
      <c r="C507" s="560"/>
      <c r="D507" s="219">
        <f>SUM(D501:D506)</f>
        <v>8238.99</v>
      </c>
    </row>
    <row r="508" spans="1:6" s="10" customFormat="1" ht="12.75" customHeight="1" x14ac:dyDescent="0.2">
      <c r="A508" s="561" t="s">
        <v>110</v>
      </c>
      <c r="B508" s="562"/>
      <c r="C508" s="562"/>
      <c r="D508" s="563"/>
    </row>
    <row r="509" spans="1:6" s="10" customFormat="1" x14ac:dyDescent="0.2">
      <c r="A509" s="548" t="s">
        <v>1</v>
      </c>
      <c r="B509" s="549"/>
      <c r="C509" s="549"/>
      <c r="D509" s="550"/>
    </row>
    <row r="510" spans="1:6" s="10" customFormat="1" ht="25.5" x14ac:dyDescent="0.2">
      <c r="A510" s="148" t="s">
        <v>13</v>
      </c>
      <c r="B510" s="3" t="s">
        <v>14</v>
      </c>
      <c r="C510" s="259" t="s">
        <v>15</v>
      </c>
      <c r="D510" s="261" t="s">
        <v>16</v>
      </c>
    </row>
    <row r="511" spans="1:6" s="10" customFormat="1" x14ac:dyDescent="0.2">
      <c r="A511" s="77" t="s">
        <v>79</v>
      </c>
      <c r="B511" s="66" t="s">
        <v>224</v>
      </c>
      <c r="C511" s="72">
        <v>2013</v>
      </c>
      <c r="D511" s="212">
        <v>5670</v>
      </c>
    </row>
    <row r="512" spans="1:6" s="10" customFormat="1" x14ac:dyDescent="0.2">
      <c r="A512" s="77" t="s">
        <v>88</v>
      </c>
      <c r="B512" s="66" t="s">
        <v>225</v>
      </c>
      <c r="C512" s="72">
        <v>2013</v>
      </c>
      <c r="D512" s="212">
        <v>718</v>
      </c>
    </row>
    <row r="513" spans="1:4" s="10" customFormat="1" x14ac:dyDescent="0.2">
      <c r="A513" s="77" t="s">
        <v>89</v>
      </c>
      <c r="B513" s="66" t="s">
        <v>226</v>
      </c>
      <c r="C513" s="72">
        <v>2014</v>
      </c>
      <c r="D513" s="212">
        <v>350</v>
      </c>
    </row>
    <row r="514" spans="1:4" s="10" customFormat="1" x14ac:dyDescent="0.2">
      <c r="A514" s="77" t="s">
        <v>90</v>
      </c>
      <c r="B514" s="66" t="s">
        <v>227</v>
      </c>
      <c r="C514" s="72">
        <v>2014</v>
      </c>
      <c r="D514" s="212">
        <v>355</v>
      </c>
    </row>
    <row r="515" spans="1:4" s="10" customFormat="1" x14ac:dyDescent="0.2">
      <c r="A515" s="77" t="s">
        <v>91</v>
      </c>
      <c r="B515" s="66" t="s">
        <v>228</v>
      </c>
      <c r="C515" s="72">
        <v>2014</v>
      </c>
      <c r="D515" s="212">
        <v>2700</v>
      </c>
    </row>
    <row r="516" spans="1:4" s="10" customFormat="1" x14ac:dyDescent="0.2">
      <c r="A516" s="77" t="s">
        <v>92</v>
      </c>
      <c r="B516" s="66" t="s">
        <v>228</v>
      </c>
      <c r="C516" s="72">
        <v>2014</v>
      </c>
      <c r="D516" s="212">
        <v>2604.56</v>
      </c>
    </row>
    <row r="517" spans="1:4" s="10" customFormat="1" x14ac:dyDescent="0.2">
      <c r="A517" s="77" t="s">
        <v>93</v>
      </c>
      <c r="B517" s="66" t="s">
        <v>226</v>
      </c>
      <c r="C517" s="72">
        <v>2014</v>
      </c>
      <c r="D517" s="212">
        <v>523.80999999999995</v>
      </c>
    </row>
    <row r="518" spans="1:4" s="10" customFormat="1" x14ac:dyDescent="0.2">
      <c r="A518" s="77" t="s">
        <v>94</v>
      </c>
      <c r="B518" s="66" t="s">
        <v>229</v>
      </c>
      <c r="C518" s="72">
        <v>2014</v>
      </c>
      <c r="D518" s="212">
        <v>788.34</v>
      </c>
    </row>
    <row r="519" spans="1:4" s="10" customFormat="1" x14ac:dyDescent="0.2">
      <c r="A519" s="77" t="s">
        <v>95</v>
      </c>
      <c r="B519" s="66" t="s">
        <v>230</v>
      </c>
      <c r="C519" s="72">
        <v>2014</v>
      </c>
      <c r="D519" s="212">
        <v>1470</v>
      </c>
    </row>
    <row r="520" spans="1:4" s="10" customFormat="1" x14ac:dyDescent="0.2">
      <c r="A520" s="77" t="s">
        <v>96</v>
      </c>
      <c r="B520" s="66" t="s">
        <v>232</v>
      </c>
      <c r="C520" s="72">
        <v>2015</v>
      </c>
      <c r="D520" s="212">
        <v>4797</v>
      </c>
    </row>
    <row r="521" spans="1:4" s="10" customFormat="1" x14ac:dyDescent="0.2">
      <c r="A521" s="77" t="s">
        <v>97</v>
      </c>
      <c r="B521" s="66" t="s">
        <v>233</v>
      </c>
      <c r="C521" s="72">
        <v>2016</v>
      </c>
      <c r="D521" s="212">
        <v>715</v>
      </c>
    </row>
    <row r="522" spans="1:4" s="10" customFormat="1" x14ac:dyDescent="0.2">
      <c r="A522" s="77" t="s">
        <v>98</v>
      </c>
      <c r="B522" s="66" t="s">
        <v>234</v>
      </c>
      <c r="C522" s="72">
        <v>2017</v>
      </c>
      <c r="D522" s="212">
        <v>1407</v>
      </c>
    </row>
    <row r="523" spans="1:4" s="10" customFormat="1" x14ac:dyDescent="0.2">
      <c r="A523" s="77" t="s">
        <v>99</v>
      </c>
      <c r="B523" s="66" t="s">
        <v>235</v>
      </c>
      <c r="C523" s="72">
        <v>2017</v>
      </c>
      <c r="D523" s="212">
        <v>1290</v>
      </c>
    </row>
    <row r="524" spans="1:4" s="10" customFormat="1" ht="12.75" customHeight="1" x14ac:dyDescent="0.2">
      <c r="A524" s="551" t="s">
        <v>0</v>
      </c>
      <c r="B524" s="552"/>
      <c r="C524" s="553"/>
      <c r="D524" s="219">
        <f>SUM(D511:D523)</f>
        <v>23388.71</v>
      </c>
    </row>
    <row r="525" spans="1:4" s="10" customFormat="1" x14ac:dyDescent="0.2">
      <c r="A525" s="548" t="s">
        <v>2</v>
      </c>
      <c r="B525" s="549"/>
      <c r="C525" s="549"/>
      <c r="D525" s="550"/>
    </row>
    <row r="526" spans="1:4" s="10" customFormat="1" ht="25.5" x14ac:dyDescent="0.2">
      <c r="A526" s="148" t="s">
        <v>13</v>
      </c>
      <c r="B526" s="3" t="s">
        <v>14</v>
      </c>
      <c r="C526" s="259" t="s">
        <v>15</v>
      </c>
      <c r="D526" s="261" t="s">
        <v>16</v>
      </c>
    </row>
    <row r="527" spans="1:4" s="10" customFormat="1" x14ac:dyDescent="0.2">
      <c r="A527" s="77" t="s">
        <v>79</v>
      </c>
      <c r="B527" s="66" t="s">
        <v>231</v>
      </c>
      <c r="C527" s="72">
        <v>2014</v>
      </c>
      <c r="D527" s="212">
        <v>500</v>
      </c>
    </row>
    <row r="528" spans="1:4" s="10" customFormat="1" ht="12.75" customHeight="1" x14ac:dyDescent="0.2">
      <c r="A528" s="566" t="s">
        <v>0</v>
      </c>
      <c r="B528" s="567"/>
      <c r="C528" s="568"/>
      <c r="D528" s="247">
        <f>SUM(D527)</f>
        <v>500</v>
      </c>
    </row>
    <row r="529" spans="1:4" s="10" customFormat="1" ht="12.75" customHeight="1" x14ac:dyDescent="0.2">
      <c r="A529" s="554" t="s">
        <v>103</v>
      </c>
      <c r="B529" s="555"/>
      <c r="C529" s="555"/>
      <c r="D529" s="557"/>
    </row>
    <row r="530" spans="1:4" s="10" customFormat="1" ht="12.75" customHeight="1" x14ac:dyDescent="0.2">
      <c r="A530" s="548" t="s">
        <v>1</v>
      </c>
      <c r="B530" s="549"/>
      <c r="C530" s="549"/>
      <c r="D530" s="550"/>
    </row>
    <row r="531" spans="1:4" s="10" customFormat="1" ht="25.5" x14ac:dyDescent="0.2">
      <c r="A531" s="148" t="s">
        <v>13</v>
      </c>
      <c r="B531" s="63" t="s">
        <v>14</v>
      </c>
      <c r="C531" s="259" t="s">
        <v>15</v>
      </c>
      <c r="D531" s="261" t="s">
        <v>16</v>
      </c>
    </row>
    <row r="532" spans="1:4" s="10" customFormat="1" x14ac:dyDescent="0.2">
      <c r="A532" s="77" t="s">
        <v>79</v>
      </c>
      <c r="B532" s="66" t="s">
        <v>890</v>
      </c>
      <c r="C532" s="72">
        <v>2013</v>
      </c>
      <c r="D532" s="212">
        <v>1500</v>
      </c>
    </row>
    <row r="533" spans="1:4" s="10" customFormat="1" x14ac:dyDescent="0.2">
      <c r="A533" s="77" t="s">
        <v>88</v>
      </c>
      <c r="B533" s="66" t="s">
        <v>891</v>
      </c>
      <c r="C533" s="72">
        <v>2013</v>
      </c>
      <c r="D533" s="212">
        <v>550</v>
      </c>
    </row>
    <row r="534" spans="1:4" s="10" customFormat="1" x14ac:dyDescent="0.2">
      <c r="A534" s="77" t="s">
        <v>89</v>
      </c>
      <c r="B534" s="66" t="s">
        <v>890</v>
      </c>
      <c r="C534" s="72">
        <v>2013</v>
      </c>
      <c r="D534" s="212">
        <v>1500</v>
      </c>
    </row>
    <row r="535" spans="1:4" s="10" customFormat="1" x14ac:dyDescent="0.2">
      <c r="A535" s="77" t="s">
        <v>90</v>
      </c>
      <c r="B535" s="66" t="s">
        <v>892</v>
      </c>
      <c r="C535" s="72">
        <v>2013</v>
      </c>
      <c r="D535" s="212">
        <v>1122</v>
      </c>
    </row>
    <row r="536" spans="1:4" s="10" customFormat="1" x14ac:dyDescent="0.2">
      <c r="A536" s="77" t="s">
        <v>91</v>
      </c>
      <c r="B536" s="66" t="s">
        <v>893</v>
      </c>
      <c r="C536" s="72">
        <v>2014</v>
      </c>
      <c r="D536" s="212">
        <v>850</v>
      </c>
    </row>
    <row r="537" spans="1:4" s="10" customFormat="1" x14ac:dyDescent="0.2">
      <c r="A537" s="77" t="s">
        <v>92</v>
      </c>
      <c r="B537" s="66" t="s">
        <v>894</v>
      </c>
      <c r="C537" s="72">
        <v>2015</v>
      </c>
      <c r="D537" s="212">
        <v>2420</v>
      </c>
    </row>
    <row r="538" spans="1:4" s="10" customFormat="1" x14ac:dyDescent="0.2">
      <c r="A538" s="77" t="s">
        <v>93</v>
      </c>
      <c r="B538" s="66" t="s">
        <v>894</v>
      </c>
      <c r="C538" s="72">
        <v>2015</v>
      </c>
      <c r="D538" s="212">
        <v>2000</v>
      </c>
    </row>
    <row r="539" spans="1:4" s="10" customFormat="1" x14ac:dyDescent="0.2">
      <c r="A539" s="77" t="s">
        <v>94</v>
      </c>
      <c r="B539" s="66" t="s">
        <v>895</v>
      </c>
      <c r="C539" s="72">
        <v>2016</v>
      </c>
      <c r="D539" s="212">
        <v>420.3</v>
      </c>
    </row>
    <row r="540" spans="1:4" s="10" customFormat="1" x14ac:dyDescent="0.2">
      <c r="A540" s="77" t="s">
        <v>95</v>
      </c>
      <c r="B540" s="67" t="s">
        <v>896</v>
      </c>
      <c r="C540" s="135">
        <v>2016</v>
      </c>
      <c r="D540" s="248">
        <v>415</v>
      </c>
    </row>
    <row r="541" spans="1:4" s="10" customFormat="1" x14ac:dyDescent="0.2">
      <c r="A541" s="77" t="s">
        <v>96</v>
      </c>
      <c r="B541" s="67" t="s">
        <v>897</v>
      </c>
      <c r="C541" s="135">
        <v>2016</v>
      </c>
      <c r="D541" s="248">
        <v>2389</v>
      </c>
    </row>
    <row r="542" spans="1:4" s="10" customFormat="1" x14ac:dyDescent="0.2">
      <c r="A542" s="2"/>
      <c r="B542" s="94" t="s">
        <v>0</v>
      </c>
      <c r="C542" s="260"/>
      <c r="D542" s="216">
        <f>SUM(D532:D541)</f>
        <v>13166.3</v>
      </c>
    </row>
    <row r="543" spans="1:4" s="10" customFormat="1" ht="12.75" customHeight="1" x14ac:dyDescent="0.2">
      <c r="A543" s="548" t="s">
        <v>2</v>
      </c>
      <c r="B543" s="549"/>
      <c r="C543" s="549"/>
      <c r="D543" s="550"/>
    </row>
    <row r="544" spans="1:4" s="10" customFormat="1" ht="25.5" x14ac:dyDescent="0.2">
      <c r="A544" s="201" t="s">
        <v>13</v>
      </c>
      <c r="B544" s="201" t="s">
        <v>14</v>
      </c>
      <c r="C544" s="259" t="s">
        <v>15</v>
      </c>
      <c r="D544" s="261" t="s">
        <v>16</v>
      </c>
    </row>
    <row r="545" spans="1:4" s="10" customFormat="1" x14ac:dyDescent="0.2">
      <c r="A545" s="72" t="s">
        <v>79</v>
      </c>
      <c r="B545" s="66" t="s">
        <v>898</v>
      </c>
      <c r="C545" s="72">
        <v>2013</v>
      </c>
      <c r="D545" s="212">
        <v>2300</v>
      </c>
    </row>
    <row r="546" spans="1:4" s="10" customFormat="1" x14ac:dyDescent="0.2">
      <c r="A546" s="72" t="s">
        <v>88</v>
      </c>
      <c r="B546" s="66" t="s">
        <v>899</v>
      </c>
      <c r="C546" s="72">
        <v>2013</v>
      </c>
      <c r="D546" s="212">
        <v>2072</v>
      </c>
    </row>
    <row r="547" spans="1:4" s="10" customFormat="1" x14ac:dyDescent="0.2">
      <c r="A547" s="72" t="s">
        <v>89</v>
      </c>
      <c r="B547" s="66" t="s">
        <v>900</v>
      </c>
      <c r="C547" s="72">
        <v>2014</v>
      </c>
      <c r="D547" s="212">
        <v>1950</v>
      </c>
    </row>
    <row r="548" spans="1:4" s="10" customFormat="1" x14ac:dyDescent="0.2">
      <c r="A548" s="72" t="s">
        <v>90</v>
      </c>
      <c r="B548" s="66" t="s">
        <v>900</v>
      </c>
      <c r="C548" s="72">
        <v>2014</v>
      </c>
      <c r="D548" s="212">
        <v>2199</v>
      </c>
    </row>
    <row r="549" spans="1:4" s="10" customFormat="1" x14ac:dyDescent="0.2">
      <c r="A549" s="72" t="s">
        <v>91</v>
      </c>
      <c r="B549" s="202" t="s">
        <v>901</v>
      </c>
      <c r="C549" s="203">
        <v>2014</v>
      </c>
      <c r="D549" s="249">
        <v>270</v>
      </c>
    </row>
    <row r="550" spans="1:4" s="10" customFormat="1" x14ac:dyDescent="0.2">
      <c r="A550" s="72" t="s">
        <v>92</v>
      </c>
      <c r="B550" s="66" t="s">
        <v>902</v>
      </c>
      <c r="C550" s="72">
        <v>2016</v>
      </c>
      <c r="D550" s="212">
        <v>2610</v>
      </c>
    </row>
    <row r="551" spans="1:4" s="10" customFormat="1" x14ac:dyDescent="0.2">
      <c r="A551" s="72" t="s">
        <v>93</v>
      </c>
      <c r="B551" s="67" t="s">
        <v>900</v>
      </c>
      <c r="C551" s="135">
        <v>2017</v>
      </c>
      <c r="D551" s="248">
        <v>2100</v>
      </c>
    </row>
    <row r="552" spans="1:4" s="11" customFormat="1" x14ac:dyDescent="0.2">
      <c r="A552" s="75"/>
      <c r="B552" s="90" t="s">
        <v>0</v>
      </c>
      <c r="C552" s="75"/>
      <c r="D552" s="250">
        <f>SUM(D545:D551)</f>
        <v>13501</v>
      </c>
    </row>
    <row r="553" spans="1:4" s="10" customFormat="1" ht="17.25" customHeight="1" x14ac:dyDescent="0.2">
      <c r="A553" s="554" t="s">
        <v>104</v>
      </c>
      <c r="B553" s="555"/>
      <c r="C553" s="555"/>
      <c r="D553" s="556"/>
    </row>
    <row r="554" spans="1:4" s="10" customFormat="1" ht="16.5" customHeight="1" x14ac:dyDescent="0.2">
      <c r="A554" s="548" t="s">
        <v>1</v>
      </c>
      <c r="B554" s="549"/>
      <c r="C554" s="549"/>
      <c r="D554" s="550"/>
    </row>
    <row r="555" spans="1:4" s="10" customFormat="1" ht="25.5" x14ac:dyDescent="0.2">
      <c r="A555" s="201" t="s">
        <v>13</v>
      </c>
      <c r="B555" s="201" t="s">
        <v>14</v>
      </c>
      <c r="C555" s="259" t="s">
        <v>15</v>
      </c>
      <c r="D555" s="261" t="s">
        <v>16</v>
      </c>
    </row>
    <row r="556" spans="1:4" s="10" customFormat="1" x14ac:dyDescent="0.2">
      <c r="A556" s="77" t="s">
        <v>79</v>
      </c>
      <c r="B556" s="66" t="s">
        <v>311</v>
      </c>
      <c r="C556" s="72">
        <v>2013</v>
      </c>
      <c r="D556" s="212">
        <v>370</v>
      </c>
    </row>
    <row r="557" spans="1:4" s="10" customFormat="1" x14ac:dyDescent="0.2">
      <c r="A557" s="77" t="s">
        <v>88</v>
      </c>
      <c r="B557" s="66" t="s">
        <v>312</v>
      </c>
      <c r="C557" s="72">
        <v>2013</v>
      </c>
      <c r="D557" s="212">
        <v>1829</v>
      </c>
    </row>
    <row r="558" spans="1:4" s="10" customFormat="1" x14ac:dyDescent="0.2">
      <c r="A558" s="77" t="s">
        <v>89</v>
      </c>
      <c r="B558" s="66" t="s">
        <v>313</v>
      </c>
      <c r="C558" s="72">
        <v>2013</v>
      </c>
      <c r="D558" s="212">
        <v>2150</v>
      </c>
    </row>
    <row r="559" spans="1:4" s="10" customFormat="1" x14ac:dyDescent="0.2">
      <c r="A559" s="77" t="s">
        <v>90</v>
      </c>
      <c r="B559" s="66" t="s">
        <v>314</v>
      </c>
      <c r="C559" s="72">
        <v>2013</v>
      </c>
      <c r="D559" s="212">
        <v>1170</v>
      </c>
    </row>
    <row r="560" spans="1:4" s="10" customFormat="1" x14ac:dyDescent="0.2">
      <c r="A560" s="77" t="s">
        <v>91</v>
      </c>
      <c r="B560" s="66" t="s">
        <v>315</v>
      </c>
      <c r="C560" s="72">
        <v>2015</v>
      </c>
      <c r="D560" s="212">
        <v>2205</v>
      </c>
    </row>
    <row r="561" spans="1:4" s="10" customFormat="1" x14ac:dyDescent="0.2">
      <c r="A561" s="77" t="s">
        <v>92</v>
      </c>
      <c r="B561" s="66" t="s">
        <v>316</v>
      </c>
      <c r="C561" s="72">
        <v>2015</v>
      </c>
      <c r="D561" s="212">
        <v>2596</v>
      </c>
    </row>
    <row r="562" spans="1:4" s="10" customFormat="1" x14ac:dyDescent="0.2">
      <c r="A562" s="77" t="s">
        <v>93</v>
      </c>
      <c r="B562" s="66" t="s">
        <v>227</v>
      </c>
      <c r="C562" s="72">
        <v>2015</v>
      </c>
      <c r="D562" s="212">
        <v>450</v>
      </c>
    </row>
    <row r="563" spans="1:4" s="10" customFormat="1" x14ac:dyDescent="0.2">
      <c r="A563" s="77" t="s">
        <v>94</v>
      </c>
      <c r="B563" s="66" t="s">
        <v>317</v>
      </c>
      <c r="C563" s="72">
        <v>2017</v>
      </c>
      <c r="D563" s="212">
        <v>1598</v>
      </c>
    </row>
    <row r="564" spans="1:4" s="10" customFormat="1" x14ac:dyDescent="0.2">
      <c r="A564" s="77" t="s">
        <v>95</v>
      </c>
      <c r="B564" s="66" t="s">
        <v>318</v>
      </c>
      <c r="C564" s="72">
        <v>2017</v>
      </c>
      <c r="D564" s="212">
        <v>1364.07</v>
      </c>
    </row>
    <row r="565" spans="1:4" s="10" customFormat="1" x14ac:dyDescent="0.2">
      <c r="A565" s="77" t="s">
        <v>96</v>
      </c>
      <c r="B565" s="66" t="s">
        <v>319</v>
      </c>
      <c r="C565" s="72">
        <v>2017</v>
      </c>
      <c r="D565" s="212">
        <v>590</v>
      </c>
    </row>
    <row r="566" spans="1:4" s="10" customFormat="1" x14ac:dyDescent="0.2">
      <c r="A566" s="77" t="s">
        <v>97</v>
      </c>
      <c r="B566" s="67" t="s">
        <v>320</v>
      </c>
      <c r="C566" s="135">
        <v>2017</v>
      </c>
      <c r="D566" s="251">
        <v>3000</v>
      </c>
    </row>
    <row r="567" spans="1:4" s="10" customFormat="1" ht="12.75" customHeight="1" x14ac:dyDescent="0.2">
      <c r="A567" s="569" t="s">
        <v>0</v>
      </c>
      <c r="B567" s="570"/>
      <c r="C567" s="571"/>
      <c r="D567" s="217">
        <f>SUM(D556:D566)</f>
        <v>17322.07</v>
      </c>
    </row>
    <row r="568" spans="1:4" s="10" customFormat="1" ht="12.75" customHeight="1" x14ac:dyDescent="0.2">
      <c r="A568" s="548" t="s">
        <v>2</v>
      </c>
      <c r="B568" s="549"/>
      <c r="C568" s="549"/>
      <c r="D568" s="550"/>
    </row>
    <row r="569" spans="1:4" s="10" customFormat="1" ht="25.5" x14ac:dyDescent="0.2">
      <c r="A569" s="148" t="s">
        <v>13</v>
      </c>
      <c r="B569" s="3" t="s">
        <v>14</v>
      </c>
      <c r="C569" s="259" t="s">
        <v>15</v>
      </c>
      <c r="D569" s="261" t="s">
        <v>16</v>
      </c>
    </row>
    <row r="570" spans="1:4" s="10" customFormat="1" x14ac:dyDescent="0.2">
      <c r="A570" s="72" t="s">
        <v>79</v>
      </c>
      <c r="B570" s="66" t="s">
        <v>321</v>
      </c>
      <c r="C570" s="72">
        <v>2013</v>
      </c>
      <c r="D570" s="212">
        <v>3049</v>
      </c>
    </row>
    <row r="571" spans="1:4" s="10" customFormat="1" x14ac:dyDescent="0.2">
      <c r="A571" s="72" t="s">
        <v>88</v>
      </c>
      <c r="B571" s="66" t="s">
        <v>322</v>
      </c>
      <c r="C571" s="72">
        <v>2013</v>
      </c>
      <c r="D571" s="212">
        <v>2349</v>
      </c>
    </row>
    <row r="572" spans="1:4" s="10" customFormat="1" x14ac:dyDescent="0.2">
      <c r="A572" s="72" t="s">
        <v>89</v>
      </c>
      <c r="B572" s="66" t="s">
        <v>323</v>
      </c>
      <c r="C572" s="72">
        <v>2013</v>
      </c>
      <c r="D572" s="212">
        <v>2862</v>
      </c>
    </row>
    <row r="573" spans="1:4" s="10" customFormat="1" x14ac:dyDescent="0.2">
      <c r="A573" s="72" t="s">
        <v>90</v>
      </c>
      <c r="B573" s="66" t="s">
        <v>324</v>
      </c>
      <c r="C573" s="72">
        <v>2013</v>
      </c>
      <c r="D573" s="212">
        <v>789.19</v>
      </c>
    </row>
    <row r="574" spans="1:4" s="10" customFormat="1" x14ac:dyDescent="0.2">
      <c r="A574" s="72" t="s">
        <v>91</v>
      </c>
      <c r="B574" s="66" t="s">
        <v>324</v>
      </c>
      <c r="C574" s="72">
        <v>2013</v>
      </c>
      <c r="D574" s="212">
        <v>789.19</v>
      </c>
    </row>
    <row r="575" spans="1:4" s="10" customFormat="1" x14ac:dyDescent="0.2">
      <c r="A575" s="72" t="s">
        <v>92</v>
      </c>
      <c r="B575" s="66" t="s">
        <v>324</v>
      </c>
      <c r="C575" s="72">
        <v>2013</v>
      </c>
      <c r="D575" s="212">
        <v>789.19</v>
      </c>
    </row>
    <row r="576" spans="1:4" s="10" customFormat="1" x14ac:dyDescent="0.2">
      <c r="A576" s="72" t="s">
        <v>93</v>
      </c>
      <c r="B576" s="66" t="s">
        <v>325</v>
      </c>
      <c r="C576" s="72">
        <v>2013</v>
      </c>
      <c r="D576" s="212">
        <v>1540.8</v>
      </c>
    </row>
    <row r="577" spans="1:4" s="10" customFormat="1" x14ac:dyDescent="0.2">
      <c r="A577" s="72" t="s">
        <v>94</v>
      </c>
      <c r="B577" s="66" t="s">
        <v>326</v>
      </c>
      <c r="C577" s="72">
        <v>2013</v>
      </c>
      <c r="D577" s="212">
        <v>1189</v>
      </c>
    </row>
    <row r="578" spans="1:4" s="10" customFormat="1" x14ac:dyDescent="0.2">
      <c r="A578" s="72" t="s">
        <v>95</v>
      </c>
      <c r="B578" s="66" t="s">
        <v>327</v>
      </c>
      <c r="C578" s="72">
        <v>2015</v>
      </c>
      <c r="D578" s="212">
        <v>1050</v>
      </c>
    </row>
    <row r="579" spans="1:4" s="10" customFormat="1" x14ac:dyDescent="0.2">
      <c r="A579" s="72" t="s">
        <v>96</v>
      </c>
      <c r="B579" s="66" t="s">
        <v>328</v>
      </c>
      <c r="C579" s="72">
        <v>2015</v>
      </c>
      <c r="D579" s="212">
        <v>2257.9699999999998</v>
      </c>
    </row>
    <row r="580" spans="1:4" s="10" customFormat="1" x14ac:dyDescent="0.2">
      <c r="A580" s="72" t="s">
        <v>97</v>
      </c>
      <c r="B580" s="66" t="s">
        <v>328</v>
      </c>
      <c r="C580" s="72">
        <v>2015</v>
      </c>
      <c r="D580" s="212">
        <v>2257.9699999999998</v>
      </c>
    </row>
    <row r="581" spans="1:4" s="10" customFormat="1" x14ac:dyDescent="0.2">
      <c r="A581" s="72" t="s">
        <v>98</v>
      </c>
      <c r="B581" s="66" t="s">
        <v>329</v>
      </c>
      <c r="C581" s="72">
        <v>2016</v>
      </c>
      <c r="D581" s="212">
        <v>3000</v>
      </c>
    </row>
    <row r="582" spans="1:4" s="10" customFormat="1" x14ac:dyDescent="0.2">
      <c r="A582" s="72" t="s">
        <v>99</v>
      </c>
      <c r="B582" s="66" t="s">
        <v>330</v>
      </c>
      <c r="C582" s="72">
        <v>2017</v>
      </c>
      <c r="D582" s="212">
        <v>558.22</v>
      </c>
    </row>
    <row r="583" spans="1:4" s="10" customFormat="1" x14ac:dyDescent="0.2">
      <c r="A583" s="72" t="s">
        <v>100</v>
      </c>
      <c r="B583" s="66" t="s">
        <v>330</v>
      </c>
      <c r="C583" s="72">
        <v>2017</v>
      </c>
      <c r="D583" s="212">
        <v>558.22</v>
      </c>
    </row>
    <row r="584" spans="1:4" s="10" customFormat="1" x14ac:dyDescent="0.2">
      <c r="A584" s="72" t="s">
        <v>101</v>
      </c>
      <c r="B584" s="66" t="s">
        <v>331</v>
      </c>
      <c r="C584" s="72">
        <v>2017</v>
      </c>
      <c r="D584" s="212">
        <v>1001.02</v>
      </c>
    </row>
    <row r="585" spans="1:4" s="10" customFormat="1" x14ac:dyDescent="0.2">
      <c r="A585" s="72" t="s">
        <v>418</v>
      </c>
      <c r="B585" s="66" t="s">
        <v>332</v>
      </c>
      <c r="C585" s="72">
        <v>2017</v>
      </c>
      <c r="D585" s="212">
        <v>259</v>
      </c>
    </row>
    <row r="586" spans="1:4" s="10" customFormat="1" x14ac:dyDescent="0.2">
      <c r="A586" s="72" t="s">
        <v>420</v>
      </c>
      <c r="B586" s="66" t="s">
        <v>332</v>
      </c>
      <c r="C586" s="72">
        <v>2017</v>
      </c>
      <c r="D586" s="212">
        <v>259</v>
      </c>
    </row>
    <row r="587" spans="1:4" s="10" customFormat="1" x14ac:dyDescent="0.2">
      <c r="A587" s="72" t="s">
        <v>422</v>
      </c>
      <c r="B587" s="66" t="s">
        <v>332</v>
      </c>
      <c r="C587" s="72">
        <v>2017</v>
      </c>
      <c r="D587" s="212">
        <v>259</v>
      </c>
    </row>
    <row r="588" spans="1:4" s="10" customFormat="1" x14ac:dyDescent="0.2">
      <c r="A588" s="72" t="s">
        <v>424</v>
      </c>
      <c r="B588" s="66" t="s">
        <v>333</v>
      </c>
      <c r="C588" s="72">
        <v>2017</v>
      </c>
      <c r="D588" s="212">
        <v>863.46</v>
      </c>
    </row>
    <row r="589" spans="1:4" s="10" customFormat="1" x14ac:dyDescent="0.2">
      <c r="A589" s="72" t="s">
        <v>426</v>
      </c>
      <c r="B589" s="66" t="s">
        <v>334</v>
      </c>
      <c r="C589" s="72">
        <v>2017</v>
      </c>
      <c r="D589" s="212">
        <v>3497</v>
      </c>
    </row>
    <row r="590" spans="1:4" s="10" customFormat="1" ht="12.75" customHeight="1" x14ac:dyDescent="0.2">
      <c r="A590" s="569" t="s">
        <v>0</v>
      </c>
      <c r="B590" s="570"/>
      <c r="C590" s="571"/>
      <c r="D590" s="217">
        <f>SUM(D570:D589)</f>
        <v>29178.230000000003</v>
      </c>
    </row>
    <row r="591" spans="1:4" s="10" customFormat="1" ht="12.75" customHeight="1" x14ac:dyDescent="0.2">
      <c r="A591" s="554" t="s">
        <v>108</v>
      </c>
      <c r="B591" s="555"/>
      <c r="C591" s="555"/>
      <c r="D591" s="557"/>
    </row>
    <row r="592" spans="1:4" s="10" customFormat="1" ht="12.75" customHeight="1" x14ac:dyDescent="0.2">
      <c r="A592" s="548" t="s">
        <v>1</v>
      </c>
      <c r="B592" s="549"/>
      <c r="C592" s="549"/>
      <c r="D592" s="550"/>
    </row>
    <row r="593" spans="1:4" s="10" customFormat="1" ht="25.5" x14ac:dyDescent="0.2">
      <c r="A593" s="148" t="s">
        <v>13</v>
      </c>
      <c r="B593" s="3" t="s">
        <v>14</v>
      </c>
      <c r="C593" s="259" t="s">
        <v>15</v>
      </c>
      <c r="D593" s="261" t="s">
        <v>16</v>
      </c>
    </row>
    <row r="594" spans="1:4" s="10" customFormat="1" ht="12.75" customHeight="1" x14ac:dyDescent="0.2">
      <c r="A594" s="77" t="s">
        <v>79</v>
      </c>
      <c r="B594" s="66" t="s">
        <v>251</v>
      </c>
      <c r="C594" s="72">
        <v>2013</v>
      </c>
      <c r="D594" s="212">
        <v>5232.42</v>
      </c>
    </row>
    <row r="595" spans="1:4" s="10" customFormat="1" ht="12.75" customHeight="1" x14ac:dyDescent="0.2">
      <c r="A595" s="77" t="s">
        <v>88</v>
      </c>
      <c r="B595" s="66" t="s">
        <v>251</v>
      </c>
      <c r="C595" s="72">
        <v>2013</v>
      </c>
      <c r="D595" s="212">
        <v>5232.42</v>
      </c>
    </row>
    <row r="596" spans="1:4" s="10" customFormat="1" ht="12.75" customHeight="1" x14ac:dyDescent="0.2">
      <c r="A596" s="77" t="s">
        <v>89</v>
      </c>
      <c r="B596" s="66" t="s">
        <v>251</v>
      </c>
      <c r="C596" s="72">
        <v>2013</v>
      </c>
      <c r="D596" s="212">
        <v>5232.42</v>
      </c>
    </row>
    <row r="597" spans="1:4" s="10" customFormat="1" ht="12.75" customHeight="1" x14ac:dyDescent="0.2">
      <c r="A597" s="77" t="s">
        <v>90</v>
      </c>
      <c r="B597" s="66" t="s">
        <v>251</v>
      </c>
      <c r="C597" s="72">
        <v>2013</v>
      </c>
      <c r="D597" s="212">
        <v>5232.42</v>
      </c>
    </row>
    <row r="598" spans="1:4" s="10" customFormat="1" ht="12.75" customHeight="1" x14ac:dyDescent="0.2">
      <c r="A598" s="77" t="s">
        <v>91</v>
      </c>
      <c r="B598" s="66" t="s">
        <v>251</v>
      </c>
      <c r="C598" s="72">
        <v>2013</v>
      </c>
      <c r="D598" s="212">
        <v>5232.42</v>
      </c>
    </row>
    <row r="599" spans="1:4" s="10" customFormat="1" ht="12.75" customHeight="1" x14ac:dyDescent="0.2">
      <c r="A599" s="77" t="s">
        <v>92</v>
      </c>
      <c r="B599" s="66" t="s">
        <v>252</v>
      </c>
      <c r="C599" s="72">
        <v>2013</v>
      </c>
      <c r="D599" s="212">
        <v>7503</v>
      </c>
    </row>
    <row r="600" spans="1:4" s="10" customFormat="1" ht="12.75" customHeight="1" x14ac:dyDescent="0.2">
      <c r="A600" s="77" t="s">
        <v>93</v>
      </c>
      <c r="B600" s="66" t="s">
        <v>253</v>
      </c>
      <c r="C600" s="72">
        <v>2013</v>
      </c>
      <c r="D600" s="212">
        <v>1008.6</v>
      </c>
    </row>
    <row r="601" spans="1:4" s="10" customFormat="1" ht="12.75" customHeight="1" x14ac:dyDescent="0.2">
      <c r="A601" s="77" t="s">
        <v>94</v>
      </c>
      <c r="B601" s="66" t="s">
        <v>254</v>
      </c>
      <c r="C601" s="72">
        <v>2013</v>
      </c>
      <c r="D601" s="212">
        <v>1107</v>
      </c>
    </row>
    <row r="602" spans="1:4" s="10" customFormat="1" ht="12.75" customHeight="1" x14ac:dyDescent="0.2">
      <c r="A602" s="77" t="s">
        <v>95</v>
      </c>
      <c r="B602" s="66" t="s">
        <v>254</v>
      </c>
      <c r="C602" s="72">
        <v>2013</v>
      </c>
      <c r="D602" s="212">
        <v>1107</v>
      </c>
    </row>
    <row r="603" spans="1:4" s="10" customFormat="1" ht="12.75" customHeight="1" x14ac:dyDescent="0.2">
      <c r="A603" s="77" t="s">
        <v>96</v>
      </c>
      <c r="B603" s="66" t="s">
        <v>255</v>
      </c>
      <c r="C603" s="72">
        <v>2014</v>
      </c>
      <c r="D603" s="212">
        <v>6017.16</v>
      </c>
    </row>
    <row r="604" spans="1:4" s="10" customFormat="1" ht="12.75" customHeight="1" x14ac:dyDescent="0.2">
      <c r="A604" s="77" t="s">
        <v>97</v>
      </c>
      <c r="B604" s="66" t="s">
        <v>255</v>
      </c>
      <c r="C604" s="72">
        <v>2014</v>
      </c>
      <c r="D604" s="212">
        <v>6017.16</v>
      </c>
    </row>
    <row r="605" spans="1:4" s="10" customFormat="1" ht="12.75" customHeight="1" x14ac:dyDescent="0.2">
      <c r="A605" s="77" t="s">
        <v>98</v>
      </c>
      <c r="B605" s="66" t="s">
        <v>255</v>
      </c>
      <c r="C605" s="72">
        <v>2014</v>
      </c>
      <c r="D605" s="212">
        <v>6017.16</v>
      </c>
    </row>
    <row r="606" spans="1:4" s="10" customFormat="1" ht="12.75" customHeight="1" x14ac:dyDescent="0.2">
      <c r="A606" s="77" t="s">
        <v>99</v>
      </c>
      <c r="B606" s="66" t="s">
        <v>255</v>
      </c>
      <c r="C606" s="72">
        <v>2014</v>
      </c>
      <c r="D606" s="212">
        <v>6017.16</v>
      </c>
    </row>
    <row r="607" spans="1:4" s="10" customFormat="1" ht="12.75" customHeight="1" x14ac:dyDescent="0.2">
      <c r="A607" s="77" t="s">
        <v>100</v>
      </c>
      <c r="B607" s="66" t="s">
        <v>255</v>
      </c>
      <c r="C607" s="72">
        <v>2014</v>
      </c>
      <c r="D607" s="212">
        <v>6017.16</v>
      </c>
    </row>
    <row r="608" spans="1:4" s="10" customFormat="1" ht="12.75" customHeight="1" x14ac:dyDescent="0.2">
      <c r="A608" s="77" t="s">
        <v>101</v>
      </c>
      <c r="B608" s="66" t="s">
        <v>256</v>
      </c>
      <c r="C608" s="72">
        <v>2014</v>
      </c>
      <c r="D608" s="212">
        <v>933.57</v>
      </c>
    </row>
    <row r="609" spans="1:4" s="10" customFormat="1" ht="12.75" customHeight="1" x14ac:dyDescent="0.2">
      <c r="A609" s="77" t="s">
        <v>418</v>
      </c>
      <c r="B609" s="66" t="s">
        <v>256</v>
      </c>
      <c r="C609" s="72">
        <v>2014</v>
      </c>
      <c r="D609" s="212">
        <v>933.57</v>
      </c>
    </row>
    <row r="610" spans="1:4" s="10" customFormat="1" ht="12.75" customHeight="1" x14ac:dyDescent="0.2">
      <c r="A610" s="77" t="s">
        <v>420</v>
      </c>
      <c r="B610" s="66" t="s">
        <v>257</v>
      </c>
      <c r="C610" s="72">
        <v>2014</v>
      </c>
      <c r="D610" s="212">
        <v>16605</v>
      </c>
    </row>
    <row r="611" spans="1:4" s="10" customFormat="1" ht="12.75" customHeight="1" x14ac:dyDescent="0.2">
      <c r="A611" s="77" t="s">
        <v>422</v>
      </c>
      <c r="B611" s="66" t="s">
        <v>258</v>
      </c>
      <c r="C611" s="72">
        <v>2014</v>
      </c>
      <c r="D611" s="212">
        <v>5559.6</v>
      </c>
    </row>
    <row r="612" spans="1:4" s="10" customFormat="1" ht="12.75" customHeight="1" x14ac:dyDescent="0.2">
      <c r="A612" s="77" t="s">
        <v>424</v>
      </c>
      <c r="B612" s="66" t="s">
        <v>259</v>
      </c>
      <c r="C612" s="72">
        <v>2015</v>
      </c>
      <c r="D612" s="212">
        <v>18961.349999999999</v>
      </c>
    </row>
    <row r="613" spans="1:4" s="10" customFormat="1" ht="12.75" customHeight="1" x14ac:dyDescent="0.2">
      <c r="A613" s="77" t="s">
        <v>426</v>
      </c>
      <c r="B613" s="70" t="s">
        <v>260</v>
      </c>
      <c r="C613" s="185">
        <v>2015</v>
      </c>
      <c r="D613" s="252">
        <v>7847.4</v>
      </c>
    </row>
    <row r="614" spans="1:4" s="10" customFormat="1" ht="12.75" customHeight="1" x14ac:dyDescent="0.2">
      <c r="A614" s="77" t="s">
        <v>428</v>
      </c>
      <c r="B614" s="71" t="s">
        <v>260</v>
      </c>
      <c r="C614" s="69">
        <v>2015</v>
      </c>
      <c r="D614" s="235">
        <v>7847.4</v>
      </c>
    </row>
    <row r="615" spans="1:4" s="10" customFormat="1" ht="12.75" customHeight="1" x14ac:dyDescent="0.2">
      <c r="A615" s="77" t="s">
        <v>430</v>
      </c>
      <c r="B615" s="71" t="s">
        <v>260</v>
      </c>
      <c r="C615" s="69">
        <v>2015</v>
      </c>
      <c r="D615" s="235">
        <v>7847.4</v>
      </c>
    </row>
    <row r="616" spans="1:4" s="10" customFormat="1" ht="12.75" customHeight="1" x14ac:dyDescent="0.2">
      <c r="A616" s="77" t="s">
        <v>431</v>
      </c>
      <c r="B616" s="71" t="s">
        <v>260</v>
      </c>
      <c r="C616" s="69">
        <v>2015</v>
      </c>
      <c r="D616" s="235">
        <v>7847.4</v>
      </c>
    </row>
    <row r="617" spans="1:4" s="10" customFormat="1" ht="12.75" customHeight="1" x14ac:dyDescent="0.2">
      <c r="A617" s="77" t="s">
        <v>433</v>
      </c>
      <c r="B617" s="71" t="s">
        <v>260</v>
      </c>
      <c r="C617" s="69">
        <v>2015</v>
      </c>
      <c r="D617" s="235">
        <v>7847.4</v>
      </c>
    </row>
    <row r="618" spans="1:4" s="10" customFormat="1" ht="12.75" customHeight="1" x14ac:dyDescent="0.2">
      <c r="A618" s="77" t="s">
        <v>434</v>
      </c>
      <c r="B618" s="71" t="s">
        <v>261</v>
      </c>
      <c r="C618" s="69">
        <v>2015</v>
      </c>
      <c r="D618" s="235">
        <v>1168.5</v>
      </c>
    </row>
    <row r="619" spans="1:4" s="10" customFormat="1" ht="12.75" customHeight="1" x14ac:dyDescent="0.2">
      <c r="A619" s="77" t="s">
        <v>436</v>
      </c>
      <c r="B619" s="71" t="s">
        <v>262</v>
      </c>
      <c r="C619" s="69">
        <v>2016</v>
      </c>
      <c r="D619" s="235">
        <v>597.78</v>
      </c>
    </row>
    <row r="620" spans="1:4" s="10" customFormat="1" ht="12.75" customHeight="1" x14ac:dyDescent="0.2">
      <c r="A620" s="77" t="s">
        <v>438</v>
      </c>
      <c r="B620" s="71" t="s">
        <v>263</v>
      </c>
      <c r="C620" s="69">
        <v>2016</v>
      </c>
      <c r="D620" s="235">
        <v>5627.25</v>
      </c>
    </row>
    <row r="621" spans="1:4" s="10" customFormat="1" ht="12.75" customHeight="1" x14ac:dyDescent="0.2">
      <c r="A621" s="77" t="s">
        <v>440</v>
      </c>
      <c r="B621" s="71" t="s">
        <v>263</v>
      </c>
      <c r="C621" s="69">
        <v>2016</v>
      </c>
      <c r="D621" s="235">
        <v>5627.25</v>
      </c>
    </row>
    <row r="622" spans="1:4" s="10" customFormat="1" ht="12.75" customHeight="1" x14ac:dyDescent="0.2">
      <c r="A622" s="77" t="s">
        <v>442</v>
      </c>
      <c r="B622" s="65" t="s">
        <v>263</v>
      </c>
      <c r="C622" s="77">
        <v>2016</v>
      </c>
      <c r="D622" s="211">
        <v>5627.25</v>
      </c>
    </row>
    <row r="623" spans="1:4" s="10" customFormat="1" ht="12.75" customHeight="1" x14ac:dyDescent="0.2">
      <c r="A623" s="77" t="s">
        <v>444</v>
      </c>
      <c r="B623" s="65" t="s">
        <v>263</v>
      </c>
      <c r="C623" s="77">
        <v>2016</v>
      </c>
      <c r="D623" s="211">
        <v>5627.25</v>
      </c>
    </row>
    <row r="624" spans="1:4" s="10" customFormat="1" ht="12.75" customHeight="1" x14ac:dyDescent="0.2">
      <c r="A624" s="77" t="s">
        <v>446</v>
      </c>
      <c r="B624" s="66" t="s">
        <v>263</v>
      </c>
      <c r="C624" s="72">
        <v>2016</v>
      </c>
      <c r="D624" s="212">
        <v>5627.25</v>
      </c>
    </row>
    <row r="625" spans="1:4" s="10" customFormat="1" ht="12.75" customHeight="1" x14ac:dyDescent="0.2">
      <c r="A625" s="77" t="s">
        <v>448</v>
      </c>
      <c r="B625" s="66" t="s">
        <v>263</v>
      </c>
      <c r="C625" s="72">
        <v>2016</v>
      </c>
      <c r="D625" s="212">
        <v>5627.25</v>
      </c>
    </row>
    <row r="626" spans="1:4" s="10" customFormat="1" ht="12.75" customHeight="1" x14ac:dyDescent="0.2">
      <c r="A626" s="77" t="s">
        <v>450</v>
      </c>
      <c r="B626" s="66" t="s">
        <v>263</v>
      </c>
      <c r="C626" s="72">
        <v>2016</v>
      </c>
      <c r="D626" s="212">
        <v>5627.25</v>
      </c>
    </row>
    <row r="627" spans="1:4" s="10" customFormat="1" ht="12.75" customHeight="1" x14ac:dyDescent="0.2">
      <c r="A627" s="77" t="s">
        <v>452</v>
      </c>
      <c r="B627" s="66" t="s">
        <v>263</v>
      </c>
      <c r="C627" s="72">
        <v>2016</v>
      </c>
      <c r="D627" s="212">
        <v>5627.25</v>
      </c>
    </row>
    <row r="628" spans="1:4" s="10" customFormat="1" ht="12.75" customHeight="1" x14ac:dyDescent="0.2">
      <c r="A628" s="77" t="s">
        <v>1315</v>
      </c>
      <c r="B628" s="66" t="s">
        <v>264</v>
      </c>
      <c r="C628" s="72">
        <v>2016</v>
      </c>
      <c r="D628" s="212">
        <v>3813</v>
      </c>
    </row>
    <row r="629" spans="1:4" s="10" customFormat="1" ht="12.75" customHeight="1" x14ac:dyDescent="0.2">
      <c r="A629" s="77" t="s">
        <v>1316</v>
      </c>
      <c r="B629" s="66" t="s">
        <v>265</v>
      </c>
      <c r="C629" s="72">
        <v>2016</v>
      </c>
      <c r="D629" s="212">
        <v>3567</v>
      </c>
    </row>
    <row r="630" spans="1:4" s="10" customFormat="1" ht="12.75" customHeight="1" x14ac:dyDescent="0.2">
      <c r="A630" s="77" t="s">
        <v>1317</v>
      </c>
      <c r="B630" s="66" t="s">
        <v>266</v>
      </c>
      <c r="C630" s="72">
        <v>2017</v>
      </c>
      <c r="D630" s="212">
        <v>2952</v>
      </c>
    </row>
    <row r="631" spans="1:4" s="10" customFormat="1" ht="12.75" customHeight="1" x14ac:dyDescent="0.2">
      <c r="A631" s="77" t="s">
        <v>1318</v>
      </c>
      <c r="B631" s="66" t="s">
        <v>266</v>
      </c>
      <c r="C631" s="72">
        <v>2017</v>
      </c>
      <c r="D631" s="212">
        <v>2952</v>
      </c>
    </row>
    <row r="632" spans="1:4" s="10" customFormat="1" ht="12.75" customHeight="1" x14ac:dyDescent="0.2">
      <c r="A632" s="77" t="s">
        <v>1319</v>
      </c>
      <c r="B632" s="66" t="s">
        <v>267</v>
      </c>
      <c r="C632" s="72">
        <v>2017</v>
      </c>
      <c r="D632" s="212">
        <v>10000</v>
      </c>
    </row>
    <row r="633" spans="1:4" s="10" customFormat="1" ht="12.75" customHeight="1" x14ac:dyDescent="0.2">
      <c r="A633" s="77" t="s">
        <v>1320</v>
      </c>
      <c r="B633" s="66" t="s">
        <v>268</v>
      </c>
      <c r="C633" s="72">
        <v>2017</v>
      </c>
      <c r="D633" s="212">
        <v>6088.5</v>
      </c>
    </row>
    <row r="634" spans="1:4" s="10" customFormat="1" ht="12.75" customHeight="1" x14ac:dyDescent="0.2">
      <c r="A634" s="77" t="s">
        <v>1321</v>
      </c>
      <c r="B634" s="66" t="s">
        <v>268</v>
      </c>
      <c r="C634" s="72">
        <v>2017</v>
      </c>
      <c r="D634" s="212">
        <v>6088.5</v>
      </c>
    </row>
    <row r="635" spans="1:4" s="10" customFormat="1" ht="12.75" customHeight="1" x14ac:dyDescent="0.2">
      <c r="A635" s="77" t="s">
        <v>1322</v>
      </c>
      <c r="B635" s="66" t="s">
        <v>268</v>
      </c>
      <c r="C635" s="72">
        <v>2017</v>
      </c>
      <c r="D635" s="212">
        <v>6088.5</v>
      </c>
    </row>
    <row r="636" spans="1:4" s="10" customFormat="1" ht="12.75" customHeight="1" x14ac:dyDescent="0.2">
      <c r="A636" s="77" t="s">
        <v>1323</v>
      </c>
      <c r="B636" s="66" t="s">
        <v>268</v>
      </c>
      <c r="C636" s="72">
        <v>2017</v>
      </c>
      <c r="D636" s="212">
        <v>6088.5</v>
      </c>
    </row>
    <row r="637" spans="1:4" s="10" customFormat="1" ht="12.75" customHeight="1" x14ac:dyDescent="0.2">
      <c r="A637" s="77" t="s">
        <v>1324</v>
      </c>
      <c r="B637" s="66" t="s">
        <v>268</v>
      </c>
      <c r="C637" s="72">
        <v>2017</v>
      </c>
      <c r="D637" s="212">
        <v>6088.5</v>
      </c>
    </row>
    <row r="638" spans="1:4" s="10" customFormat="1" ht="12.75" customHeight="1" x14ac:dyDescent="0.2">
      <c r="A638" s="77" t="s">
        <v>1325</v>
      </c>
      <c r="B638" s="66" t="s">
        <v>268</v>
      </c>
      <c r="C638" s="72">
        <v>2017</v>
      </c>
      <c r="D638" s="212">
        <v>6088.5</v>
      </c>
    </row>
    <row r="639" spans="1:4" s="10" customFormat="1" ht="12.75" customHeight="1" x14ac:dyDescent="0.2">
      <c r="A639" s="77" t="s">
        <v>1326</v>
      </c>
      <c r="B639" s="66" t="s">
        <v>268</v>
      </c>
      <c r="C639" s="72">
        <v>2017</v>
      </c>
      <c r="D639" s="212">
        <v>6088.5</v>
      </c>
    </row>
    <row r="640" spans="1:4" s="10" customFormat="1" ht="12.75" customHeight="1" x14ac:dyDescent="0.2">
      <c r="A640" s="77" t="s">
        <v>1327</v>
      </c>
      <c r="B640" s="66" t="s">
        <v>268</v>
      </c>
      <c r="C640" s="72">
        <v>2017</v>
      </c>
      <c r="D640" s="212">
        <v>6088.5</v>
      </c>
    </row>
    <row r="641" spans="1:4" s="10" customFormat="1" ht="12.75" customHeight="1" x14ac:dyDescent="0.2">
      <c r="A641" s="569" t="s">
        <v>0</v>
      </c>
      <c r="B641" s="570"/>
      <c r="C641" s="571"/>
      <c r="D641" s="217">
        <f>SUM(D594:D640)</f>
        <v>267979.87</v>
      </c>
    </row>
    <row r="642" spans="1:4" s="10" customFormat="1" ht="12.75" customHeight="1" x14ac:dyDescent="0.2">
      <c r="A642" s="554" t="s">
        <v>303</v>
      </c>
      <c r="B642" s="555"/>
      <c r="C642" s="555"/>
      <c r="D642" s="557"/>
    </row>
    <row r="643" spans="1:4" s="10" customFormat="1" x14ac:dyDescent="0.2">
      <c r="A643" s="548" t="s">
        <v>1</v>
      </c>
      <c r="B643" s="549"/>
      <c r="C643" s="549"/>
      <c r="D643" s="550"/>
    </row>
    <row r="644" spans="1:4" s="10" customFormat="1" x14ac:dyDescent="0.2">
      <c r="A644" s="77" t="s">
        <v>79</v>
      </c>
      <c r="B644" s="66" t="s">
        <v>1201</v>
      </c>
      <c r="C644" s="72">
        <v>2013</v>
      </c>
      <c r="D644" s="212">
        <v>320</v>
      </c>
    </row>
    <row r="645" spans="1:4" s="10" customFormat="1" x14ac:dyDescent="0.2">
      <c r="A645" s="77" t="s">
        <v>88</v>
      </c>
      <c r="B645" s="66" t="s">
        <v>1202</v>
      </c>
      <c r="C645" s="72">
        <v>2013</v>
      </c>
      <c r="D645" s="212">
        <v>825</v>
      </c>
    </row>
    <row r="646" spans="1:4" s="10" customFormat="1" x14ac:dyDescent="0.2">
      <c r="A646" s="77" t="s">
        <v>89</v>
      </c>
      <c r="B646" s="66" t="s">
        <v>1203</v>
      </c>
      <c r="C646" s="72">
        <v>2013</v>
      </c>
      <c r="D646" s="212">
        <v>248.99</v>
      </c>
    </row>
    <row r="647" spans="1:4" s="10" customFormat="1" x14ac:dyDescent="0.2">
      <c r="A647" s="77" t="s">
        <v>90</v>
      </c>
      <c r="B647" s="66" t="s">
        <v>1204</v>
      </c>
      <c r="C647" s="72">
        <v>2014</v>
      </c>
      <c r="D647" s="212">
        <v>1030.6500000000001</v>
      </c>
    </row>
    <row r="648" spans="1:4" s="10" customFormat="1" x14ac:dyDescent="0.2">
      <c r="A648" s="77" t="s">
        <v>91</v>
      </c>
      <c r="B648" s="66" t="s">
        <v>1205</v>
      </c>
      <c r="C648" s="72">
        <v>2014</v>
      </c>
      <c r="D648" s="212">
        <v>3418.17</v>
      </c>
    </row>
    <row r="649" spans="1:4" s="10" customFormat="1" x14ac:dyDescent="0.2">
      <c r="A649" s="77" t="s">
        <v>92</v>
      </c>
      <c r="B649" s="66" t="s">
        <v>1206</v>
      </c>
      <c r="C649" s="72">
        <v>2014</v>
      </c>
      <c r="D649" s="212">
        <v>1650</v>
      </c>
    </row>
    <row r="650" spans="1:4" s="10" customFormat="1" x14ac:dyDescent="0.2">
      <c r="A650" s="77" t="s">
        <v>93</v>
      </c>
      <c r="B650" s="66" t="s">
        <v>1207</v>
      </c>
      <c r="C650" s="72">
        <v>2015</v>
      </c>
      <c r="D650" s="212">
        <v>1399</v>
      </c>
    </row>
    <row r="651" spans="1:4" s="10" customFormat="1" x14ac:dyDescent="0.2">
      <c r="A651" s="77" t="s">
        <v>94</v>
      </c>
      <c r="B651" s="66" t="s">
        <v>1208</v>
      </c>
      <c r="C651" s="72">
        <v>2013</v>
      </c>
      <c r="D651" s="212">
        <v>294.99</v>
      </c>
    </row>
    <row r="652" spans="1:4" s="10" customFormat="1" x14ac:dyDescent="0.2">
      <c r="A652" s="77" t="s">
        <v>95</v>
      </c>
      <c r="B652" s="66" t="s">
        <v>1209</v>
      </c>
      <c r="C652" s="72">
        <v>2013</v>
      </c>
      <c r="D652" s="212">
        <v>319</v>
      </c>
    </row>
    <row r="653" spans="1:4" s="10" customFormat="1" x14ac:dyDescent="0.2">
      <c r="A653" s="77" t="s">
        <v>96</v>
      </c>
      <c r="B653" s="66" t="s">
        <v>1210</v>
      </c>
      <c r="C653" s="72">
        <v>2013</v>
      </c>
      <c r="D653" s="212">
        <v>105</v>
      </c>
    </row>
    <row r="654" spans="1:4" s="10" customFormat="1" x14ac:dyDescent="0.2">
      <c r="A654" s="77" t="s">
        <v>97</v>
      </c>
      <c r="B654" s="66" t="s">
        <v>1210</v>
      </c>
      <c r="C654" s="72">
        <v>2013</v>
      </c>
      <c r="D654" s="212">
        <v>105</v>
      </c>
    </row>
    <row r="655" spans="1:4" s="10" customFormat="1" x14ac:dyDescent="0.2">
      <c r="A655" s="77" t="s">
        <v>98</v>
      </c>
      <c r="B655" s="66" t="s">
        <v>1210</v>
      </c>
      <c r="C655" s="72">
        <v>2013</v>
      </c>
      <c r="D655" s="212">
        <v>105</v>
      </c>
    </row>
    <row r="656" spans="1:4" s="10" customFormat="1" x14ac:dyDescent="0.2">
      <c r="A656" s="77" t="s">
        <v>99</v>
      </c>
      <c r="B656" s="66" t="s">
        <v>1211</v>
      </c>
      <c r="C656" s="72">
        <v>2015</v>
      </c>
      <c r="D656" s="212">
        <v>2999</v>
      </c>
    </row>
    <row r="657" spans="1:4" s="10" customFormat="1" x14ac:dyDescent="0.2">
      <c r="A657" s="77" t="s">
        <v>100</v>
      </c>
      <c r="B657" s="66" t="s">
        <v>1212</v>
      </c>
      <c r="C657" s="72">
        <v>2015</v>
      </c>
      <c r="D657" s="212">
        <v>1989</v>
      </c>
    </row>
    <row r="658" spans="1:4" s="10" customFormat="1" x14ac:dyDescent="0.2">
      <c r="A658" s="77" t="s">
        <v>101</v>
      </c>
      <c r="B658" s="66" t="s">
        <v>1213</v>
      </c>
      <c r="C658" s="72">
        <v>2015</v>
      </c>
      <c r="D658" s="212">
        <v>409</v>
      </c>
    </row>
    <row r="659" spans="1:4" s="10" customFormat="1" x14ac:dyDescent="0.2">
      <c r="A659" s="77" t="s">
        <v>418</v>
      </c>
      <c r="B659" s="66" t="s">
        <v>1214</v>
      </c>
      <c r="C659" s="72">
        <v>2015</v>
      </c>
      <c r="D659" s="212">
        <v>854</v>
      </c>
    </row>
    <row r="660" spans="1:4" s="10" customFormat="1" x14ac:dyDescent="0.2">
      <c r="A660" s="77" t="s">
        <v>420</v>
      </c>
      <c r="B660" s="66" t="s">
        <v>1215</v>
      </c>
      <c r="C660" s="72">
        <v>2016</v>
      </c>
      <c r="D660" s="212">
        <v>2214</v>
      </c>
    </row>
    <row r="661" spans="1:4" s="10" customFormat="1" x14ac:dyDescent="0.2">
      <c r="A661" s="77" t="s">
        <v>422</v>
      </c>
      <c r="B661" s="66" t="s">
        <v>1216</v>
      </c>
      <c r="C661" s="72">
        <v>2016</v>
      </c>
      <c r="D661" s="212">
        <v>333.31</v>
      </c>
    </row>
    <row r="662" spans="1:4" s="10" customFormat="1" x14ac:dyDescent="0.2">
      <c r="A662" s="77" t="s">
        <v>424</v>
      </c>
      <c r="B662" s="66" t="s">
        <v>1217</v>
      </c>
      <c r="C662" s="72">
        <v>2016</v>
      </c>
      <c r="D662" s="212">
        <v>1229</v>
      </c>
    </row>
    <row r="663" spans="1:4" s="10" customFormat="1" x14ac:dyDescent="0.2">
      <c r="A663" s="77" t="s">
        <v>426</v>
      </c>
      <c r="B663" s="66" t="s">
        <v>1218</v>
      </c>
      <c r="C663" s="72">
        <v>2016</v>
      </c>
      <c r="D663" s="212">
        <v>1199</v>
      </c>
    </row>
    <row r="664" spans="1:4" s="10" customFormat="1" x14ac:dyDescent="0.2">
      <c r="A664" s="77" t="s">
        <v>428</v>
      </c>
      <c r="B664" s="66" t="s">
        <v>1218</v>
      </c>
      <c r="C664" s="72">
        <v>2016</v>
      </c>
      <c r="D664" s="212">
        <v>1199</v>
      </c>
    </row>
    <row r="665" spans="1:4" s="10" customFormat="1" x14ac:dyDescent="0.2">
      <c r="A665" s="77" t="s">
        <v>430</v>
      </c>
      <c r="B665" s="66" t="s">
        <v>1219</v>
      </c>
      <c r="C665" s="72">
        <v>2016</v>
      </c>
      <c r="D665" s="212">
        <v>949.99</v>
      </c>
    </row>
    <row r="666" spans="1:4" s="10" customFormat="1" x14ac:dyDescent="0.2">
      <c r="A666" s="77" t="s">
        <v>431</v>
      </c>
      <c r="B666" s="66" t="s">
        <v>1219</v>
      </c>
      <c r="C666" s="72">
        <v>2016</v>
      </c>
      <c r="D666" s="212">
        <v>949.99</v>
      </c>
    </row>
    <row r="667" spans="1:4" s="10" customFormat="1" x14ac:dyDescent="0.2">
      <c r="A667" s="77" t="s">
        <v>433</v>
      </c>
      <c r="B667" s="66" t="s">
        <v>1220</v>
      </c>
      <c r="C667" s="72">
        <v>2016</v>
      </c>
      <c r="D667" s="212">
        <v>1999</v>
      </c>
    </row>
    <row r="668" spans="1:4" s="10" customFormat="1" x14ac:dyDescent="0.2">
      <c r="A668" s="77" t="s">
        <v>434</v>
      </c>
      <c r="B668" s="66" t="s">
        <v>1221</v>
      </c>
      <c r="C668" s="72">
        <v>2016</v>
      </c>
      <c r="D668" s="212">
        <v>1950</v>
      </c>
    </row>
    <row r="669" spans="1:4" s="10" customFormat="1" x14ac:dyDescent="0.2">
      <c r="A669" s="77" t="s">
        <v>436</v>
      </c>
      <c r="B669" s="66" t="s">
        <v>1222</v>
      </c>
      <c r="C669" s="72">
        <v>2016</v>
      </c>
      <c r="D669" s="212">
        <v>850</v>
      </c>
    </row>
    <row r="670" spans="1:4" s="10" customFormat="1" x14ac:dyDescent="0.2">
      <c r="A670" s="77" t="s">
        <v>438</v>
      </c>
      <c r="B670" s="66" t="s">
        <v>1223</v>
      </c>
      <c r="C670" s="72">
        <v>2016</v>
      </c>
      <c r="D670" s="212">
        <v>2500</v>
      </c>
    </row>
    <row r="671" spans="1:4" s="10" customFormat="1" x14ac:dyDescent="0.2">
      <c r="A671" s="77" t="s">
        <v>440</v>
      </c>
      <c r="B671" s="66" t="s">
        <v>1224</v>
      </c>
      <c r="C671" s="72">
        <v>2016</v>
      </c>
      <c r="D671" s="212">
        <v>390</v>
      </c>
    </row>
    <row r="672" spans="1:4" s="10" customFormat="1" x14ac:dyDescent="0.2">
      <c r="A672" s="77" t="s">
        <v>442</v>
      </c>
      <c r="B672" s="66" t="s">
        <v>1225</v>
      </c>
      <c r="C672" s="72">
        <v>2016</v>
      </c>
      <c r="D672" s="212">
        <v>400</v>
      </c>
    </row>
    <row r="673" spans="1:4" s="10" customFormat="1" x14ac:dyDescent="0.2">
      <c r="A673" s="77" t="s">
        <v>444</v>
      </c>
      <c r="B673" s="66" t="s">
        <v>1226</v>
      </c>
      <c r="C673" s="72">
        <v>2016</v>
      </c>
      <c r="D673" s="212">
        <v>2690</v>
      </c>
    </row>
    <row r="674" spans="1:4" s="10" customFormat="1" x14ac:dyDescent="0.2">
      <c r="A674" s="77" t="s">
        <v>446</v>
      </c>
      <c r="B674" s="66" t="s">
        <v>1227</v>
      </c>
      <c r="C674" s="72">
        <v>2016</v>
      </c>
      <c r="D674" s="212">
        <v>1399</v>
      </c>
    </row>
    <row r="675" spans="1:4" s="10" customFormat="1" x14ac:dyDescent="0.2">
      <c r="A675" s="77" t="s">
        <v>448</v>
      </c>
      <c r="B675" s="66" t="s">
        <v>1228</v>
      </c>
      <c r="C675" s="72">
        <v>2016</v>
      </c>
      <c r="D675" s="212">
        <v>1249</v>
      </c>
    </row>
    <row r="676" spans="1:4" s="10" customFormat="1" x14ac:dyDescent="0.2">
      <c r="A676" s="77" t="s">
        <v>450</v>
      </c>
      <c r="B676" s="66" t="s">
        <v>1229</v>
      </c>
      <c r="C676" s="72">
        <v>2016</v>
      </c>
      <c r="D676" s="212">
        <v>1249</v>
      </c>
    </row>
    <row r="677" spans="1:4" s="10" customFormat="1" x14ac:dyDescent="0.2">
      <c r="A677" s="77" t="s">
        <v>452</v>
      </c>
      <c r="B677" s="66" t="s">
        <v>1230</v>
      </c>
      <c r="C677" s="72">
        <v>2016</v>
      </c>
      <c r="D677" s="212">
        <v>1000</v>
      </c>
    </row>
    <row r="678" spans="1:4" s="10" customFormat="1" x14ac:dyDescent="0.2">
      <c r="A678" s="77" t="s">
        <v>1315</v>
      </c>
      <c r="B678" s="66" t="s">
        <v>1231</v>
      </c>
      <c r="C678" s="72">
        <v>2016</v>
      </c>
      <c r="D678" s="212">
        <v>3000</v>
      </c>
    </row>
    <row r="679" spans="1:4" s="10" customFormat="1" x14ac:dyDescent="0.2">
      <c r="A679" s="77" t="s">
        <v>1316</v>
      </c>
      <c r="B679" s="66" t="s">
        <v>1232</v>
      </c>
      <c r="C679" s="72">
        <v>2016</v>
      </c>
      <c r="D679" s="212">
        <v>399</v>
      </c>
    </row>
    <row r="680" spans="1:4" s="10" customFormat="1" x14ac:dyDescent="0.2">
      <c r="A680" s="77" t="s">
        <v>1317</v>
      </c>
      <c r="B680" s="66" t="s">
        <v>1233</v>
      </c>
      <c r="C680" s="72">
        <v>2016</v>
      </c>
      <c r="D680" s="212">
        <v>1399</v>
      </c>
    </row>
    <row r="681" spans="1:4" s="10" customFormat="1" x14ac:dyDescent="0.2">
      <c r="A681" s="77" t="s">
        <v>1318</v>
      </c>
      <c r="B681" s="66" t="s">
        <v>1234</v>
      </c>
      <c r="C681" s="72">
        <v>2015</v>
      </c>
      <c r="D681" s="212">
        <v>229</v>
      </c>
    </row>
    <row r="682" spans="1:4" s="10" customFormat="1" x14ac:dyDescent="0.2">
      <c r="A682" s="77" t="s">
        <v>1319</v>
      </c>
      <c r="B682" s="66" t="s">
        <v>1235</v>
      </c>
      <c r="C682" s="72">
        <v>2016</v>
      </c>
      <c r="D682" s="212">
        <v>590</v>
      </c>
    </row>
    <row r="683" spans="1:4" s="10" customFormat="1" x14ac:dyDescent="0.2">
      <c r="A683" s="77" t="s">
        <v>1320</v>
      </c>
      <c r="B683" s="66" t="s">
        <v>1236</v>
      </c>
      <c r="C683" s="72">
        <v>2016</v>
      </c>
      <c r="D683" s="212">
        <v>1749</v>
      </c>
    </row>
    <row r="684" spans="1:4" s="10" customFormat="1" x14ac:dyDescent="0.2">
      <c r="A684" s="77" t="s">
        <v>1321</v>
      </c>
      <c r="B684" s="66" t="s">
        <v>1237</v>
      </c>
      <c r="C684" s="72">
        <v>2016</v>
      </c>
      <c r="D684" s="212">
        <v>2584</v>
      </c>
    </row>
    <row r="685" spans="1:4" s="10" customFormat="1" x14ac:dyDescent="0.2">
      <c r="A685" s="77" t="s">
        <v>1322</v>
      </c>
      <c r="B685" s="66" t="s">
        <v>1238</v>
      </c>
      <c r="C685" s="72">
        <v>2016</v>
      </c>
      <c r="D685" s="212">
        <v>415</v>
      </c>
    </row>
    <row r="686" spans="1:4" s="10" customFormat="1" x14ac:dyDescent="0.2">
      <c r="A686" s="77" t="s">
        <v>1323</v>
      </c>
      <c r="B686" s="66" t="s">
        <v>1239</v>
      </c>
      <c r="C686" s="72">
        <v>2017</v>
      </c>
      <c r="D686" s="212">
        <v>1099</v>
      </c>
    </row>
    <row r="687" spans="1:4" s="10" customFormat="1" ht="12.75" customHeight="1" x14ac:dyDescent="0.2">
      <c r="A687" s="569" t="s">
        <v>0</v>
      </c>
      <c r="B687" s="570"/>
      <c r="C687" s="571"/>
      <c r="D687" s="245">
        <f>SUM(D644:D686)</f>
        <v>51286.090000000011</v>
      </c>
    </row>
    <row r="688" spans="1:4" s="10" customFormat="1" ht="12.75" customHeight="1" x14ac:dyDescent="0.2">
      <c r="A688" s="548" t="s">
        <v>2</v>
      </c>
      <c r="B688" s="549"/>
      <c r="C688" s="549"/>
      <c r="D688" s="550"/>
    </row>
    <row r="689" spans="1:4" s="10" customFormat="1" ht="26.25" customHeight="1" x14ac:dyDescent="0.2">
      <c r="A689" s="148" t="s">
        <v>13</v>
      </c>
      <c r="B689" s="3" t="s">
        <v>14</v>
      </c>
      <c r="C689" s="259" t="s">
        <v>15</v>
      </c>
      <c r="D689" s="261" t="s">
        <v>16</v>
      </c>
    </row>
    <row r="690" spans="1:4" s="10" customFormat="1" ht="15" customHeight="1" x14ac:dyDescent="0.2">
      <c r="A690" s="77">
        <v>1</v>
      </c>
      <c r="B690" s="66" t="s">
        <v>1240</v>
      </c>
      <c r="C690" s="72">
        <v>2013</v>
      </c>
      <c r="D690" s="212">
        <v>3100</v>
      </c>
    </row>
    <row r="691" spans="1:4" s="10" customFormat="1" ht="25.5" x14ac:dyDescent="0.2">
      <c r="A691" s="77">
        <v>2</v>
      </c>
      <c r="B691" s="66" t="s">
        <v>1241</v>
      </c>
      <c r="C691" s="72">
        <v>2013</v>
      </c>
      <c r="D691" s="212">
        <v>754.98</v>
      </c>
    </row>
    <row r="692" spans="1:4" s="10" customFormat="1" ht="15" customHeight="1" x14ac:dyDescent="0.2">
      <c r="A692" s="77">
        <v>3</v>
      </c>
      <c r="B692" s="66" t="s">
        <v>1242</v>
      </c>
      <c r="C692" s="72">
        <v>2013</v>
      </c>
      <c r="D692" s="212">
        <v>1499.99</v>
      </c>
    </row>
    <row r="693" spans="1:4" s="10" customFormat="1" x14ac:dyDescent="0.2">
      <c r="A693" s="77">
        <v>4</v>
      </c>
      <c r="B693" s="66" t="s">
        <v>1242</v>
      </c>
      <c r="C693" s="72">
        <v>2013</v>
      </c>
      <c r="D693" s="212">
        <v>1499.99</v>
      </c>
    </row>
    <row r="694" spans="1:4" s="10" customFormat="1" x14ac:dyDescent="0.2">
      <c r="A694" s="77">
        <v>5</v>
      </c>
      <c r="B694" s="66" t="s">
        <v>1242</v>
      </c>
      <c r="C694" s="72">
        <v>2013</v>
      </c>
      <c r="D694" s="212">
        <v>1499.99</v>
      </c>
    </row>
    <row r="695" spans="1:4" s="10" customFormat="1" x14ac:dyDescent="0.2">
      <c r="A695" s="77">
        <v>6</v>
      </c>
      <c r="B695" s="66" t="s">
        <v>1243</v>
      </c>
      <c r="C695" s="72">
        <v>2013</v>
      </c>
      <c r="D695" s="212">
        <v>399</v>
      </c>
    </row>
    <row r="696" spans="1:4" s="10" customFormat="1" x14ac:dyDescent="0.2">
      <c r="A696" s="77">
        <v>7</v>
      </c>
      <c r="B696" s="66" t="s">
        <v>1244</v>
      </c>
      <c r="C696" s="72">
        <v>2014</v>
      </c>
      <c r="D696" s="212">
        <v>1210</v>
      </c>
    </row>
    <row r="697" spans="1:4" s="10" customFormat="1" x14ac:dyDescent="0.2">
      <c r="A697" s="77">
        <v>8</v>
      </c>
      <c r="B697" s="66" t="s">
        <v>1244</v>
      </c>
      <c r="C697" s="72">
        <v>2014</v>
      </c>
      <c r="D697" s="212">
        <v>1210</v>
      </c>
    </row>
    <row r="698" spans="1:4" s="10" customFormat="1" x14ac:dyDescent="0.2">
      <c r="A698" s="77">
        <v>9</v>
      </c>
      <c r="B698" s="66" t="s">
        <v>1245</v>
      </c>
      <c r="C698" s="72">
        <v>2016</v>
      </c>
      <c r="D698" s="212">
        <v>1199</v>
      </c>
    </row>
    <row r="699" spans="1:4" s="10" customFormat="1" x14ac:dyDescent="0.2">
      <c r="A699" s="77">
        <v>10</v>
      </c>
      <c r="B699" s="66" t="s">
        <v>1246</v>
      </c>
      <c r="C699" s="72">
        <v>2016</v>
      </c>
      <c r="D699" s="212">
        <v>2300</v>
      </c>
    </row>
    <row r="700" spans="1:4" s="10" customFormat="1" x14ac:dyDescent="0.2">
      <c r="A700" s="77">
        <v>11</v>
      </c>
      <c r="B700" s="66" t="s">
        <v>1247</v>
      </c>
      <c r="C700" s="72">
        <v>2016</v>
      </c>
      <c r="D700" s="212">
        <v>249</v>
      </c>
    </row>
    <row r="701" spans="1:4" s="10" customFormat="1" x14ac:dyDescent="0.2">
      <c r="A701" s="77">
        <v>12</v>
      </c>
      <c r="B701" s="66" t="s">
        <v>1248</v>
      </c>
      <c r="C701" s="72">
        <v>2017</v>
      </c>
      <c r="D701" s="212">
        <v>2900</v>
      </c>
    </row>
    <row r="702" spans="1:4" s="10" customFormat="1" x14ac:dyDescent="0.2">
      <c r="A702" s="77">
        <v>13</v>
      </c>
      <c r="B702" s="66" t="s">
        <v>1249</v>
      </c>
      <c r="C702" s="72">
        <v>2016</v>
      </c>
      <c r="D702" s="212">
        <v>849</v>
      </c>
    </row>
    <row r="703" spans="1:4" s="173" customFormat="1" x14ac:dyDescent="0.2">
      <c r="A703" s="77">
        <v>14</v>
      </c>
      <c r="B703" s="66" t="s">
        <v>1250</v>
      </c>
      <c r="C703" s="72">
        <v>2017</v>
      </c>
      <c r="D703" s="212">
        <v>249</v>
      </c>
    </row>
    <row r="704" spans="1:4" s="10" customFormat="1" x14ac:dyDescent="0.2">
      <c r="A704" s="129"/>
      <c r="B704" s="134" t="s">
        <v>0</v>
      </c>
      <c r="C704" s="129"/>
      <c r="D704" s="253">
        <f>SUM(D690:D703)</f>
        <v>18919.95</v>
      </c>
    </row>
    <row r="705" spans="1:5" s="10" customFormat="1" ht="15" customHeight="1" x14ac:dyDescent="0.2">
      <c r="A705" s="53"/>
      <c r="B705" s="53"/>
      <c r="C705" s="53"/>
      <c r="D705" s="254"/>
    </row>
    <row r="706" spans="1:5" s="6" customFormat="1" ht="15" customHeight="1" x14ac:dyDescent="0.2">
      <c r="A706" s="16"/>
      <c r="B706" s="15"/>
      <c r="C706" s="16"/>
      <c r="D706" s="255"/>
    </row>
    <row r="707" spans="1:5" s="10" customFormat="1" ht="15" customHeight="1" x14ac:dyDescent="0.2">
      <c r="A707" s="16"/>
      <c r="B707" s="15"/>
      <c r="C707" s="16"/>
      <c r="D707" s="255"/>
    </row>
    <row r="708" spans="1:5" s="10" customFormat="1" x14ac:dyDescent="0.2">
      <c r="A708" s="16"/>
      <c r="B708" s="564" t="s">
        <v>17</v>
      </c>
      <c r="C708" s="565"/>
      <c r="D708" s="256">
        <f>D134+D161+D214+D259+D299+D340+D368+D439+D507+D524+D542+D567+D641+D687+D172</f>
        <v>1504603.66</v>
      </c>
      <c r="E708" s="140">
        <v>1504603.66</v>
      </c>
    </row>
    <row r="709" spans="1:5" s="10" customFormat="1" x14ac:dyDescent="0.2">
      <c r="A709" s="16"/>
      <c r="B709" s="564" t="s">
        <v>18</v>
      </c>
      <c r="C709" s="565"/>
      <c r="D709" s="256">
        <f>D147+D167+D233+D273+D333+D347+D378+D493+D528+D552+D590+D704+D176</f>
        <v>328314.11</v>
      </c>
      <c r="E709" s="140">
        <v>328314.11</v>
      </c>
    </row>
    <row r="710" spans="1:5" s="10" customFormat="1" x14ac:dyDescent="0.2">
      <c r="A710" s="16"/>
      <c r="B710" s="564" t="s">
        <v>19</v>
      </c>
      <c r="C710" s="565"/>
      <c r="D710" s="256">
        <f>D238+D352+D497</f>
        <v>8263</v>
      </c>
      <c r="E710" s="140">
        <v>8263</v>
      </c>
    </row>
    <row r="711" spans="1:5" s="10" customFormat="1" x14ac:dyDescent="0.2">
      <c r="A711" s="16"/>
      <c r="B711" s="15"/>
      <c r="C711" s="61" t="s">
        <v>12</v>
      </c>
      <c r="D711" s="257">
        <f>D708+D709+D710</f>
        <v>1841180.77</v>
      </c>
    </row>
    <row r="712" spans="1:5" s="10" customFormat="1" x14ac:dyDescent="0.2">
      <c r="A712" s="16"/>
      <c r="B712" s="15"/>
      <c r="C712" s="16"/>
      <c r="D712" s="255"/>
    </row>
    <row r="713" spans="1:5" s="10" customFormat="1" x14ac:dyDescent="0.2">
      <c r="A713" s="16"/>
      <c r="B713" s="15"/>
      <c r="C713" s="16"/>
      <c r="D713" s="255"/>
    </row>
    <row r="714" spans="1:5" s="10" customFormat="1" x14ac:dyDescent="0.2">
      <c r="A714" s="16"/>
      <c r="B714" s="15"/>
      <c r="C714" s="16"/>
      <c r="D714" s="255"/>
    </row>
    <row r="715" spans="1:5" s="10" customFormat="1" x14ac:dyDescent="0.2">
      <c r="A715" s="16"/>
      <c r="B715" s="15"/>
      <c r="C715" s="16"/>
      <c r="D715" s="255"/>
    </row>
    <row r="716" spans="1:5" s="10" customFormat="1" x14ac:dyDescent="0.2">
      <c r="A716" s="16"/>
      <c r="B716" s="15"/>
      <c r="C716" s="16"/>
      <c r="D716" s="255"/>
    </row>
    <row r="717" spans="1:5" s="10" customFormat="1" x14ac:dyDescent="0.2">
      <c r="A717" s="16"/>
      <c r="B717" s="15"/>
      <c r="C717" s="16"/>
      <c r="D717" s="255"/>
    </row>
    <row r="718" spans="1:5" s="10" customFormat="1" x14ac:dyDescent="0.2">
      <c r="A718" s="16"/>
      <c r="B718" s="15"/>
      <c r="C718" s="16"/>
      <c r="D718" s="255"/>
    </row>
    <row r="719" spans="1:5" s="10" customFormat="1" x14ac:dyDescent="0.2">
      <c r="A719" s="16"/>
      <c r="B719" s="15"/>
      <c r="C719" s="16"/>
      <c r="D719" s="255"/>
    </row>
    <row r="720" spans="1:5" s="10" customFormat="1" x14ac:dyDescent="0.2">
      <c r="A720" s="16"/>
      <c r="B720" s="15"/>
      <c r="C720" s="16"/>
      <c r="D720" s="255"/>
    </row>
    <row r="721" spans="1:4" s="10" customFormat="1" x14ac:dyDescent="0.2">
      <c r="A721" s="16"/>
      <c r="B721" s="15"/>
      <c r="C721" s="16"/>
      <c r="D721" s="255"/>
    </row>
    <row r="722" spans="1:4" s="10" customFormat="1" x14ac:dyDescent="0.2">
      <c r="A722" s="16"/>
      <c r="B722" s="15"/>
      <c r="C722" s="16"/>
      <c r="D722" s="255"/>
    </row>
    <row r="723" spans="1:4" s="10" customFormat="1" x14ac:dyDescent="0.2">
      <c r="A723" s="16"/>
      <c r="B723" s="15"/>
      <c r="C723" s="16"/>
      <c r="D723" s="255"/>
    </row>
    <row r="724" spans="1:4" s="10" customFormat="1" x14ac:dyDescent="0.2">
      <c r="A724" s="16"/>
      <c r="B724" s="15"/>
      <c r="C724" s="16"/>
      <c r="D724" s="255"/>
    </row>
    <row r="725" spans="1:4" s="10" customFormat="1" ht="14.25" customHeight="1" x14ac:dyDescent="0.2">
      <c r="A725" s="16"/>
      <c r="B725" s="15"/>
      <c r="C725" s="16"/>
      <c r="D725" s="255"/>
    </row>
    <row r="726" spans="1:4" x14ac:dyDescent="0.2">
      <c r="A726" s="16"/>
      <c r="C726" s="16"/>
      <c r="D726" s="255"/>
    </row>
    <row r="727" spans="1:4" s="12" customFormat="1" x14ac:dyDescent="0.2">
      <c r="A727" s="16"/>
      <c r="B727" s="15"/>
      <c r="C727" s="16"/>
      <c r="D727" s="255"/>
    </row>
    <row r="728" spans="1:4" s="12" customFormat="1" x14ac:dyDescent="0.2">
      <c r="A728" s="16"/>
      <c r="B728" s="15"/>
      <c r="C728" s="16"/>
      <c r="D728" s="255"/>
    </row>
    <row r="729" spans="1:4" s="12" customFormat="1" ht="18" customHeight="1" x14ac:dyDescent="0.2">
      <c r="A729" s="16"/>
      <c r="B729" s="15"/>
      <c r="C729" s="16"/>
      <c r="D729" s="255"/>
    </row>
    <row r="730" spans="1:4" x14ac:dyDescent="0.2">
      <c r="A730" s="16"/>
      <c r="C730" s="16"/>
      <c r="D730" s="255"/>
    </row>
    <row r="731" spans="1:4" s="6" customFormat="1" x14ac:dyDescent="0.2">
      <c r="A731" s="16"/>
      <c r="B731" s="15"/>
      <c r="C731" s="16"/>
      <c r="D731" s="255"/>
    </row>
    <row r="732" spans="1:4" s="6" customFormat="1" x14ac:dyDescent="0.2">
      <c r="A732" s="16"/>
      <c r="B732" s="15"/>
      <c r="C732" s="16"/>
      <c r="D732" s="255"/>
    </row>
    <row r="733" spans="1:4" x14ac:dyDescent="0.2">
      <c r="A733" s="16"/>
      <c r="C733" s="16"/>
      <c r="D733" s="255"/>
    </row>
    <row r="734" spans="1:4" s="10" customFormat="1" x14ac:dyDescent="0.2">
      <c r="A734" s="16"/>
      <c r="B734" s="15"/>
      <c r="C734" s="16"/>
      <c r="D734" s="255"/>
    </row>
    <row r="735" spans="1:4" s="10" customFormat="1" x14ac:dyDescent="0.2">
      <c r="A735" s="16"/>
      <c r="B735" s="15"/>
      <c r="C735" s="16"/>
      <c r="D735" s="255"/>
    </row>
    <row r="736" spans="1:4" s="10" customFormat="1" x14ac:dyDescent="0.2">
      <c r="A736" s="16"/>
      <c r="B736" s="15"/>
      <c r="C736" s="16"/>
      <c r="D736" s="255"/>
    </row>
    <row r="737" spans="1:4" s="10" customFormat="1" x14ac:dyDescent="0.2">
      <c r="A737" s="16"/>
      <c r="B737" s="15"/>
      <c r="C737" s="16"/>
      <c r="D737" s="255"/>
    </row>
    <row r="738" spans="1:4" s="10" customFormat="1" x14ac:dyDescent="0.2">
      <c r="A738" s="16"/>
      <c r="B738" s="15"/>
      <c r="C738" s="16"/>
      <c r="D738" s="255"/>
    </row>
    <row r="739" spans="1:4" s="10" customFormat="1" x14ac:dyDescent="0.2">
      <c r="A739" s="16"/>
      <c r="B739" s="15"/>
      <c r="C739" s="16"/>
      <c r="D739" s="255"/>
    </row>
    <row r="740" spans="1:4" s="10" customFormat="1" x14ac:dyDescent="0.2">
      <c r="A740" s="16"/>
      <c r="B740" s="15"/>
      <c r="C740" s="16"/>
      <c r="D740" s="255"/>
    </row>
    <row r="741" spans="1:4" s="10" customFormat="1" x14ac:dyDescent="0.2">
      <c r="A741" s="16"/>
      <c r="B741" s="15"/>
      <c r="C741" s="16"/>
      <c r="D741" s="255"/>
    </row>
    <row r="742" spans="1:4" s="10" customFormat="1" x14ac:dyDescent="0.2">
      <c r="A742" s="16"/>
      <c r="B742" s="15"/>
      <c r="C742" s="16"/>
      <c r="D742" s="255"/>
    </row>
    <row r="743" spans="1:4" s="10" customFormat="1" x14ac:dyDescent="0.2">
      <c r="A743" s="16"/>
      <c r="B743" s="15"/>
      <c r="C743" s="16"/>
      <c r="D743" s="255"/>
    </row>
    <row r="744" spans="1:4" s="6" customFormat="1" x14ac:dyDescent="0.2">
      <c r="A744" s="16"/>
      <c r="B744" s="15"/>
      <c r="C744" s="16"/>
      <c r="D744" s="255"/>
    </row>
    <row r="745" spans="1:4" x14ac:dyDescent="0.2">
      <c r="A745" s="16"/>
      <c r="C745" s="16"/>
      <c r="D745" s="255"/>
    </row>
    <row r="746" spans="1:4" x14ac:dyDescent="0.2">
      <c r="A746" s="16"/>
      <c r="C746" s="16"/>
      <c r="D746" s="255"/>
    </row>
    <row r="747" spans="1:4" x14ac:dyDescent="0.2">
      <c r="A747" s="16"/>
      <c r="C747" s="16"/>
      <c r="D747" s="255"/>
    </row>
    <row r="748" spans="1:4" x14ac:dyDescent="0.2">
      <c r="A748" s="16"/>
      <c r="C748" s="16"/>
      <c r="D748" s="255"/>
    </row>
    <row r="749" spans="1:4" x14ac:dyDescent="0.2">
      <c r="A749" s="16"/>
      <c r="C749" s="16"/>
      <c r="D749" s="255"/>
    </row>
    <row r="750" spans="1:4" x14ac:dyDescent="0.2">
      <c r="A750" s="16"/>
      <c r="C750" s="16"/>
      <c r="D750" s="255"/>
    </row>
    <row r="751" spans="1:4" x14ac:dyDescent="0.2">
      <c r="A751" s="16"/>
      <c r="C751" s="16"/>
      <c r="D751" s="255"/>
    </row>
    <row r="752" spans="1:4" x14ac:dyDescent="0.2">
      <c r="A752" s="16"/>
      <c r="C752" s="16"/>
      <c r="D752" s="255"/>
    </row>
    <row r="753" spans="1:4" x14ac:dyDescent="0.2">
      <c r="A753" s="16"/>
      <c r="C753" s="16"/>
      <c r="D753" s="255"/>
    </row>
    <row r="754" spans="1:4" x14ac:dyDescent="0.2">
      <c r="A754" s="16"/>
      <c r="C754" s="16"/>
      <c r="D754" s="255"/>
    </row>
    <row r="755" spans="1:4" x14ac:dyDescent="0.2">
      <c r="A755" s="16"/>
      <c r="C755" s="16"/>
      <c r="D755" s="255"/>
    </row>
    <row r="756" spans="1:4" x14ac:dyDescent="0.2">
      <c r="A756" s="16"/>
      <c r="C756" s="16"/>
      <c r="D756" s="255"/>
    </row>
    <row r="757" spans="1:4" ht="14.25" customHeight="1" x14ac:dyDescent="0.2">
      <c r="A757" s="16"/>
      <c r="C757" s="16"/>
      <c r="D757" s="255"/>
    </row>
    <row r="758" spans="1:4" x14ac:dyDescent="0.2">
      <c r="A758" s="16"/>
      <c r="C758" s="16"/>
      <c r="D758" s="255"/>
    </row>
    <row r="759" spans="1:4" x14ac:dyDescent="0.2">
      <c r="A759" s="16"/>
      <c r="C759" s="16"/>
      <c r="D759" s="255"/>
    </row>
    <row r="760" spans="1:4" ht="14.25" customHeight="1" x14ac:dyDescent="0.2">
      <c r="A760" s="16"/>
      <c r="C760" s="16"/>
      <c r="D760" s="255"/>
    </row>
    <row r="761" spans="1:4" x14ac:dyDescent="0.2">
      <c r="A761" s="16"/>
      <c r="C761" s="16"/>
      <c r="D761" s="255"/>
    </row>
    <row r="762" spans="1:4" s="6" customFormat="1" x14ac:dyDescent="0.2">
      <c r="A762" s="16"/>
      <c r="B762" s="15"/>
      <c r="C762" s="16"/>
      <c r="D762" s="255"/>
    </row>
    <row r="763" spans="1:4" s="6" customFormat="1" x14ac:dyDescent="0.2">
      <c r="A763" s="16"/>
      <c r="B763" s="15"/>
      <c r="C763" s="16"/>
      <c r="D763" s="255"/>
    </row>
    <row r="764" spans="1:4" s="6" customFormat="1" x14ac:dyDescent="0.2">
      <c r="A764" s="16"/>
      <c r="B764" s="15"/>
      <c r="C764" s="16"/>
      <c r="D764" s="255"/>
    </row>
    <row r="765" spans="1:4" s="6" customFormat="1" x14ac:dyDescent="0.2">
      <c r="A765" s="16"/>
      <c r="B765" s="15"/>
      <c r="C765" s="16"/>
      <c r="D765" s="255"/>
    </row>
    <row r="766" spans="1:4" s="6" customFormat="1" x14ac:dyDescent="0.2">
      <c r="A766" s="16"/>
      <c r="B766" s="15"/>
      <c r="C766" s="16"/>
      <c r="D766" s="255"/>
    </row>
    <row r="767" spans="1:4" s="6" customFormat="1" x14ac:dyDescent="0.2">
      <c r="A767" s="16"/>
      <c r="B767" s="15"/>
      <c r="C767" s="16"/>
      <c r="D767" s="255"/>
    </row>
    <row r="768" spans="1:4" s="6" customFormat="1" x14ac:dyDescent="0.2">
      <c r="A768" s="16"/>
      <c r="B768" s="15"/>
      <c r="C768" s="16"/>
      <c r="D768" s="255"/>
    </row>
    <row r="769" spans="1:4" ht="12.75" customHeight="1" x14ac:dyDescent="0.2">
      <c r="A769" s="16"/>
      <c r="C769" s="16"/>
      <c r="D769" s="255"/>
    </row>
    <row r="770" spans="1:4" s="10" customFormat="1" x14ac:dyDescent="0.2">
      <c r="A770" s="16"/>
      <c r="B770" s="15"/>
      <c r="C770" s="16"/>
      <c r="D770" s="255"/>
    </row>
    <row r="771" spans="1:4" s="10" customFormat="1" x14ac:dyDescent="0.2">
      <c r="A771" s="16"/>
      <c r="B771" s="15"/>
      <c r="C771" s="16"/>
      <c r="D771" s="255"/>
    </row>
    <row r="772" spans="1:4" s="10" customFormat="1" x14ac:dyDescent="0.2">
      <c r="A772" s="16"/>
      <c r="B772" s="15"/>
      <c r="C772" s="16"/>
      <c r="D772" s="255"/>
    </row>
    <row r="773" spans="1:4" s="10" customFormat="1" x14ac:dyDescent="0.2">
      <c r="A773" s="16"/>
      <c r="B773" s="15"/>
      <c r="C773" s="16"/>
      <c r="D773" s="255"/>
    </row>
    <row r="774" spans="1:4" s="10" customFormat="1" x14ac:dyDescent="0.2">
      <c r="A774" s="16"/>
      <c r="B774" s="15"/>
      <c r="C774" s="16"/>
      <c r="D774" s="255"/>
    </row>
    <row r="775" spans="1:4" s="10" customFormat="1" x14ac:dyDescent="0.2">
      <c r="A775" s="16"/>
      <c r="B775" s="15"/>
      <c r="C775" s="16"/>
      <c r="D775" s="255"/>
    </row>
    <row r="776" spans="1:4" s="10" customFormat="1" x14ac:dyDescent="0.2">
      <c r="A776" s="16"/>
      <c r="B776" s="15"/>
      <c r="C776" s="16"/>
      <c r="D776" s="255"/>
    </row>
    <row r="777" spans="1:4" s="10" customFormat="1" ht="18" customHeight="1" x14ac:dyDescent="0.2">
      <c r="A777" s="16"/>
      <c r="B777" s="15"/>
      <c r="C777" s="16"/>
      <c r="D777" s="255"/>
    </row>
    <row r="778" spans="1:4" x14ac:dyDescent="0.2">
      <c r="A778" s="16"/>
      <c r="C778" s="16"/>
      <c r="D778" s="255"/>
    </row>
    <row r="779" spans="1:4" s="6" customFormat="1" x14ac:dyDescent="0.2">
      <c r="A779" s="16"/>
      <c r="B779" s="15"/>
      <c r="C779" s="16"/>
      <c r="D779" s="255"/>
    </row>
    <row r="780" spans="1:4" s="6" customFormat="1" x14ac:dyDescent="0.2">
      <c r="A780" s="16"/>
      <c r="B780" s="15"/>
      <c r="C780" s="16"/>
      <c r="D780" s="255"/>
    </row>
    <row r="781" spans="1:4" s="6" customFormat="1" x14ac:dyDescent="0.2">
      <c r="A781" s="16"/>
      <c r="B781" s="15"/>
      <c r="C781" s="16"/>
      <c r="D781" s="255"/>
    </row>
    <row r="782" spans="1:4" ht="12.75" customHeight="1" x14ac:dyDescent="0.2">
      <c r="A782" s="16"/>
      <c r="C782" s="16"/>
      <c r="D782" s="255"/>
    </row>
    <row r="783" spans="1:4" s="6" customFormat="1" x14ac:dyDescent="0.2">
      <c r="A783" s="16"/>
      <c r="B783" s="15"/>
      <c r="C783" s="16"/>
      <c r="D783" s="255"/>
    </row>
    <row r="784" spans="1:4" s="6" customFormat="1" x14ac:dyDescent="0.2">
      <c r="A784" s="16"/>
      <c r="B784" s="15"/>
      <c r="C784" s="16"/>
      <c r="D784" s="255"/>
    </row>
    <row r="785" spans="1:4" s="6" customFormat="1" x14ac:dyDescent="0.2">
      <c r="A785" s="16"/>
      <c r="B785" s="15"/>
      <c r="C785" s="16"/>
      <c r="D785" s="255"/>
    </row>
    <row r="786" spans="1:4" s="6" customFormat="1" x14ac:dyDescent="0.2">
      <c r="A786" s="16"/>
      <c r="B786" s="15"/>
      <c r="C786" s="16"/>
      <c r="D786" s="255"/>
    </row>
    <row r="787" spans="1:4" s="6" customFormat="1" x14ac:dyDescent="0.2">
      <c r="A787" s="16"/>
      <c r="B787" s="15"/>
      <c r="C787" s="16"/>
      <c r="D787" s="255"/>
    </row>
    <row r="788" spans="1:4" s="6" customFormat="1" x14ac:dyDescent="0.2">
      <c r="A788" s="16"/>
      <c r="B788" s="15"/>
      <c r="C788" s="16"/>
      <c r="D788" s="255"/>
    </row>
    <row r="789" spans="1:4" x14ac:dyDescent="0.2">
      <c r="A789" s="16"/>
      <c r="C789" s="16"/>
      <c r="D789" s="255"/>
    </row>
    <row r="790" spans="1:4" x14ac:dyDescent="0.2">
      <c r="A790" s="16"/>
      <c r="C790" s="16"/>
      <c r="D790" s="255"/>
    </row>
    <row r="791" spans="1:4" x14ac:dyDescent="0.2">
      <c r="A791" s="16"/>
      <c r="C791" s="16"/>
      <c r="D791" s="255"/>
    </row>
    <row r="792" spans="1:4" ht="14.25" customHeight="1" x14ac:dyDescent="0.2">
      <c r="A792" s="16"/>
      <c r="C792" s="16"/>
      <c r="D792" s="255"/>
    </row>
    <row r="793" spans="1:4" x14ac:dyDescent="0.2">
      <c r="A793" s="16"/>
      <c r="C793" s="16"/>
      <c r="D793" s="255"/>
    </row>
    <row r="794" spans="1:4" x14ac:dyDescent="0.2">
      <c r="A794" s="16"/>
      <c r="C794" s="16"/>
      <c r="D794" s="255"/>
    </row>
    <row r="795" spans="1:4" x14ac:dyDescent="0.2">
      <c r="A795" s="16"/>
      <c r="C795" s="16"/>
      <c r="D795" s="255"/>
    </row>
    <row r="796" spans="1:4" x14ac:dyDescent="0.2">
      <c r="A796" s="16"/>
      <c r="C796" s="16"/>
      <c r="D796" s="255"/>
    </row>
    <row r="797" spans="1:4" x14ac:dyDescent="0.2">
      <c r="A797" s="16"/>
      <c r="C797" s="16"/>
      <c r="D797" s="255"/>
    </row>
    <row r="798" spans="1:4" x14ac:dyDescent="0.2">
      <c r="A798" s="16"/>
      <c r="C798" s="16"/>
      <c r="D798" s="255"/>
    </row>
    <row r="799" spans="1:4" x14ac:dyDescent="0.2">
      <c r="A799" s="16"/>
      <c r="C799" s="16"/>
      <c r="D799" s="255"/>
    </row>
    <row r="800" spans="1:4" x14ac:dyDescent="0.2">
      <c r="A800" s="16"/>
      <c r="C800" s="16"/>
      <c r="D800" s="255"/>
    </row>
    <row r="801" spans="1:4" x14ac:dyDescent="0.2">
      <c r="A801" s="16"/>
      <c r="C801" s="16"/>
      <c r="D801" s="255"/>
    </row>
    <row r="802" spans="1:4" x14ac:dyDescent="0.2">
      <c r="A802" s="16"/>
      <c r="C802" s="16"/>
      <c r="D802" s="255"/>
    </row>
    <row r="803" spans="1:4" x14ac:dyDescent="0.2">
      <c r="A803" s="16"/>
      <c r="C803" s="16"/>
      <c r="D803" s="255"/>
    </row>
    <row r="804" spans="1:4" x14ac:dyDescent="0.2">
      <c r="A804" s="16"/>
      <c r="C804" s="16"/>
      <c r="D804" s="255"/>
    </row>
    <row r="805" spans="1:4" x14ac:dyDescent="0.2">
      <c r="A805" s="16"/>
      <c r="C805" s="16"/>
      <c r="D805" s="255"/>
    </row>
    <row r="806" spans="1:4" x14ac:dyDescent="0.2">
      <c r="A806" s="16"/>
      <c r="C806" s="16"/>
      <c r="D806" s="255"/>
    </row>
    <row r="807" spans="1:4" x14ac:dyDescent="0.2">
      <c r="A807" s="16"/>
      <c r="C807" s="16"/>
      <c r="D807" s="255"/>
    </row>
    <row r="808" spans="1:4" x14ac:dyDescent="0.2">
      <c r="A808" s="16"/>
      <c r="C808" s="16"/>
      <c r="D808" s="255"/>
    </row>
    <row r="809" spans="1:4" x14ac:dyDescent="0.2">
      <c r="A809" s="16"/>
      <c r="C809" s="16"/>
      <c r="D809" s="255"/>
    </row>
    <row r="810" spans="1:4" x14ac:dyDescent="0.2">
      <c r="A810" s="16"/>
      <c r="C810" s="16"/>
      <c r="D810" s="255"/>
    </row>
    <row r="811" spans="1:4" x14ac:dyDescent="0.2">
      <c r="A811" s="16"/>
      <c r="C811" s="16"/>
      <c r="D811" s="255"/>
    </row>
    <row r="812" spans="1:4" x14ac:dyDescent="0.2">
      <c r="A812" s="16"/>
      <c r="C812" s="16"/>
      <c r="D812" s="255"/>
    </row>
    <row r="813" spans="1:4" x14ac:dyDescent="0.2">
      <c r="A813" s="16"/>
      <c r="C813" s="16"/>
      <c r="D813" s="255"/>
    </row>
    <row r="814" spans="1:4" x14ac:dyDescent="0.2">
      <c r="A814" s="16"/>
      <c r="C814" s="16"/>
      <c r="D814" s="255"/>
    </row>
    <row r="815" spans="1:4" x14ac:dyDescent="0.2">
      <c r="A815" s="16"/>
      <c r="C815" s="16"/>
      <c r="D815" s="255"/>
    </row>
    <row r="816" spans="1:4" x14ac:dyDescent="0.2">
      <c r="A816" s="16"/>
      <c r="C816" s="16"/>
      <c r="D816" s="255"/>
    </row>
    <row r="817" spans="1:4" x14ac:dyDescent="0.2">
      <c r="A817" s="16"/>
      <c r="C817" s="16"/>
      <c r="D817" s="255"/>
    </row>
    <row r="818" spans="1:4" x14ac:dyDescent="0.2">
      <c r="A818" s="16"/>
      <c r="C818" s="16"/>
      <c r="D818" s="255"/>
    </row>
    <row r="819" spans="1:4" x14ac:dyDescent="0.2">
      <c r="A819" s="16"/>
      <c r="C819" s="16"/>
      <c r="D819" s="255"/>
    </row>
    <row r="820" spans="1:4" x14ac:dyDescent="0.2">
      <c r="A820" s="16"/>
      <c r="C820" s="16"/>
      <c r="D820" s="255"/>
    </row>
    <row r="821" spans="1:4" x14ac:dyDescent="0.2">
      <c r="A821" s="16"/>
      <c r="C821" s="16"/>
      <c r="D821" s="255"/>
    </row>
    <row r="822" spans="1:4" x14ac:dyDescent="0.2">
      <c r="A822" s="16"/>
      <c r="C822" s="16"/>
      <c r="D822" s="255"/>
    </row>
    <row r="823" spans="1:4" x14ac:dyDescent="0.2">
      <c r="A823" s="16"/>
      <c r="C823" s="16"/>
      <c r="D823" s="255"/>
    </row>
    <row r="824" spans="1:4" x14ac:dyDescent="0.2">
      <c r="A824" s="16"/>
      <c r="C824" s="16"/>
      <c r="D824" s="255"/>
    </row>
    <row r="825" spans="1:4" s="10" customFormat="1" x14ac:dyDescent="0.2">
      <c r="A825" s="16"/>
      <c r="B825" s="15"/>
      <c r="C825" s="16"/>
      <c r="D825" s="255"/>
    </row>
    <row r="826" spans="1:4" s="10" customFormat="1" x14ac:dyDescent="0.2">
      <c r="A826" s="16"/>
      <c r="B826" s="15"/>
      <c r="C826" s="16"/>
      <c r="D826" s="255"/>
    </row>
    <row r="827" spans="1:4" s="10" customFormat="1" x14ac:dyDescent="0.2">
      <c r="A827" s="16"/>
      <c r="B827" s="15"/>
      <c r="C827" s="16"/>
      <c r="D827" s="255"/>
    </row>
    <row r="828" spans="1:4" s="10" customFormat="1" x14ac:dyDescent="0.2">
      <c r="A828" s="16"/>
      <c r="B828" s="15"/>
      <c r="C828" s="16"/>
      <c r="D828" s="255"/>
    </row>
    <row r="829" spans="1:4" s="10" customFormat="1" x14ac:dyDescent="0.2">
      <c r="A829" s="16"/>
      <c r="B829" s="15"/>
      <c r="C829" s="16"/>
      <c r="D829" s="255"/>
    </row>
    <row r="830" spans="1:4" s="10" customFormat="1" x14ac:dyDescent="0.2">
      <c r="A830" s="16"/>
      <c r="B830" s="15"/>
      <c r="C830" s="16"/>
      <c r="D830" s="255"/>
    </row>
    <row r="831" spans="1:4" s="10" customFormat="1" x14ac:dyDescent="0.2">
      <c r="A831" s="16"/>
      <c r="B831" s="15"/>
      <c r="C831" s="16"/>
      <c r="D831" s="255"/>
    </row>
    <row r="832" spans="1:4" s="10" customFormat="1" x14ac:dyDescent="0.2">
      <c r="A832" s="16"/>
      <c r="B832" s="15"/>
      <c r="C832" s="16"/>
      <c r="D832" s="255"/>
    </row>
    <row r="833" spans="1:4" s="10" customFormat="1" x14ac:dyDescent="0.2">
      <c r="A833" s="16"/>
      <c r="B833" s="15"/>
      <c r="C833" s="16"/>
      <c r="D833" s="255"/>
    </row>
    <row r="834" spans="1:4" s="10" customFormat="1" x14ac:dyDescent="0.2">
      <c r="A834" s="16"/>
      <c r="B834" s="15"/>
      <c r="C834" s="16"/>
      <c r="D834" s="255"/>
    </row>
    <row r="835" spans="1:4" s="10" customFormat="1" x14ac:dyDescent="0.2">
      <c r="A835" s="16"/>
      <c r="B835" s="15"/>
      <c r="C835" s="16"/>
      <c r="D835" s="255"/>
    </row>
    <row r="836" spans="1:4" s="10" customFormat="1" x14ac:dyDescent="0.2">
      <c r="A836" s="16"/>
      <c r="B836" s="15"/>
      <c r="C836" s="16"/>
      <c r="D836" s="255"/>
    </row>
    <row r="837" spans="1:4" s="10" customFormat="1" x14ac:dyDescent="0.2">
      <c r="A837" s="16"/>
      <c r="B837" s="15"/>
      <c r="C837" s="16"/>
      <c r="D837" s="255"/>
    </row>
    <row r="838" spans="1:4" s="10" customFormat="1" x14ac:dyDescent="0.2">
      <c r="A838" s="16"/>
      <c r="B838" s="15"/>
      <c r="C838" s="16"/>
      <c r="D838" s="255"/>
    </row>
    <row r="839" spans="1:4" s="10" customFormat="1" x14ac:dyDescent="0.2">
      <c r="A839" s="16"/>
      <c r="B839" s="15"/>
      <c r="C839" s="16"/>
      <c r="D839" s="255"/>
    </row>
    <row r="840" spans="1:4" s="10" customFormat="1" x14ac:dyDescent="0.2">
      <c r="A840" s="16"/>
      <c r="B840" s="15"/>
      <c r="C840" s="16"/>
      <c r="D840" s="255"/>
    </row>
    <row r="841" spans="1:4" s="10" customFormat="1" x14ac:dyDescent="0.2">
      <c r="A841" s="16"/>
      <c r="B841" s="15"/>
      <c r="C841" s="16"/>
      <c r="D841" s="255"/>
    </row>
    <row r="842" spans="1:4" s="10" customFormat="1" x14ac:dyDescent="0.2">
      <c r="A842" s="16"/>
      <c r="B842" s="15"/>
      <c r="C842" s="16"/>
      <c r="D842" s="255"/>
    </row>
    <row r="843" spans="1:4" s="10" customFormat="1" x14ac:dyDescent="0.2">
      <c r="A843" s="16"/>
      <c r="B843" s="15"/>
      <c r="C843" s="16"/>
      <c r="D843" s="255"/>
    </row>
    <row r="844" spans="1:4" s="10" customFormat="1" x14ac:dyDescent="0.2">
      <c r="A844" s="16"/>
      <c r="B844" s="15"/>
      <c r="C844" s="16"/>
      <c r="D844" s="255"/>
    </row>
    <row r="845" spans="1:4" s="10" customFormat="1" x14ac:dyDescent="0.2">
      <c r="A845" s="16"/>
      <c r="B845" s="15"/>
      <c r="C845" s="16"/>
      <c r="D845" s="255"/>
    </row>
    <row r="846" spans="1:4" s="10" customFormat="1" x14ac:dyDescent="0.2">
      <c r="A846" s="16"/>
      <c r="B846" s="15"/>
      <c r="C846" s="16"/>
      <c r="D846" s="255"/>
    </row>
    <row r="847" spans="1:4" s="10" customFormat="1" x14ac:dyDescent="0.2">
      <c r="A847" s="16"/>
      <c r="B847" s="15"/>
      <c r="C847" s="16"/>
      <c r="D847" s="255"/>
    </row>
    <row r="848" spans="1:4" s="10" customFormat="1" x14ac:dyDescent="0.2">
      <c r="A848" s="16"/>
      <c r="B848" s="15"/>
      <c r="C848" s="16"/>
      <c r="D848" s="255"/>
    </row>
    <row r="849" spans="1:4" s="10" customFormat="1" x14ac:dyDescent="0.2">
      <c r="A849" s="16"/>
      <c r="B849" s="15"/>
      <c r="C849" s="16"/>
      <c r="D849" s="255"/>
    </row>
    <row r="850" spans="1:4" s="10" customFormat="1" x14ac:dyDescent="0.2">
      <c r="A850" s="16"/>
      <c r="B850" s="15"/>
      <c r="C850" s="16"/>
      <c r="D850" s="255"/>
    </row>
    <row r="851" spans="1:4" s="10" customFormat="1" x14ac:dyDescent="0.2">
      <c r="A851" s="16"/>
      <c r="B851" s="15"/>
      <c r="C851" s="16"/>
      <c r="D851" s="255"/>
    </row>
    <row r="852" spans="1:4" s="10" customFormat="1" x14ac:dyDescent="0.2">
      <c r="A852" s="16"/>
      <c r="B852" s="15"/>
      <c r="C852" s="16"/>
      <c r="D852" s="255"/>
    </row>
    <row r="853" spans="1:4" s="10" customFormat="1" ht="18" customHeight="1" x14ac:dyDescent="0.2">
      <c r="A853" s="16"/>
      <c r="B853" s="15"/>
      <c r="C853" s="16"/>
      <c r="D853" s="255"/>
    </row>
    <row r="854" spans="1:4" x14ac:dyDescent="0.2">
      <c r="A854" s="16"/>
      <c r="C854" s="16"/>
      <c r="D854" s="255"/>
    </row>
    <row r="855" spans="1:4" s="10" customFormat="1" x14ac:dyDescent="0.2">
      <c r="A855" s="16"/>
      <c r="B855" s="15"/>
      <c r="C855" s="16"/>
      <c r="D855" s="255"/>
    </row>
    <row r="856" spans="1:4" s="10" customFormat="1" x14ac:dyDescent="0.2">
      <c r="A856" s="16"/>
      <c r="B856" s="15"/>
      <c r="C856" s="16"/>
      <c r="D856" s="255"/>
    </row>
    <row r="857" spans="1:4" s="10" customFormat="1" x14ac:dyDescent="0.2">
      <c r="A857" s="16"/>
      <c r="B857" s="15"/>
      <c r="C857" s="16"/>
      <c r="D857" s="255"/>
    </row>
    <row r="858" spans="1:4" s="10" customFormat="1" ht="18" customHeight="1" x14ac:dyDescent="0.2">
      <c r="A858" s="16"/>
      <c r="B858" s="15"/>
      <c r="C858" s="16"/>
      <c r="D858" s="255"/>
    </row>
    <row r="859" spans="1:4" x14ac:dyDescent="0.2">
      <c r="A859" s="16"/>
      <c r="C859" s="16"/>
      <c r="D859" s="255"/>
    </row>
    <row r="860" spans="1:4" ht="14.25" customHeight="1" x14ac:dyDescent="0.2">
      <c r="A860" s="16"/>
      <c r="C860" s="16"/>
      <c r="D860" s="255"/>
    </row>
    <row r="861" spans="1:4" ht="14.25" customHeight="1" x14ac:dyDescent="0.2">
      <c r="A861" s="16"/>
      <c r="C861" s="16"/>
      <c r="D861" s="255"/>
    </row>
    <row r="862" spans="1:4" ht="14.25" customHeight="1" x14ac:dyDescent="0.2">
      <c r="A862" s="16"/>
      <c r="C862" s="16"/>
      <c r="D862" s="255"/>
    </row>
    <row r="863" spans="1:4" x14ac:dyDescent="0.2">
      <c r="A863" s="16"/>
      <c r="C863" s="16"/>
      <c r="D863" s="255"/>
    </row>
    <row r="864" spans="1:4" ht="14.25" customHeight="1" x14ac:dyDescent="0.2">
      <c r="A864" s="16"/>
      <c r="C864" s="16"/>
      <c r="D864" s="255"/>
    </row>
    <row r="865" spans="1:4" x14ac:dyDescent="0.2">
      <c r="A865" s="16"/>
      <c r="C865" s="16"/>
      <c r="D865" s="255"/>
    </row>
    <row r="866" spans="1:4" ht="14.25" customHeight="1" x14ac:dyDescent="0.2">
      <c r="A866" s="16"/>
      <c r="C866" s="16"/>
      <c r="D866" s="255"/>
    </row>
    <row r="867" spans="1:4" x14ac:dyDescent="0.2">
      <c r="A867" s="16"/>
      <c r="C867" s="16"/>
      <c r="D867" s="255"/>
    </row>
    <row r="868" spans="1:4" s="10" customFormat="1" ht="30" customHeight="1" x14ac:dyDescent="0.2">
      <c r="A868" s="16"/>
      <c r="B868" s="15"/>
      <c r="C868" s="16"/>
      <c r="D868" s="255"/>
    </row>
    <row r="869" spans="1:4" s="10" customFormat="1" x14ac:dyDescent="0.2">
      <c r="A869" s="16"/>
      <c r="B869" s="15"/>
      <c r="C869" s="16"/>
      <c r="D869" s="255"/>
    </row>
    <row r="870" spans="1:4" s="10" customFormat="1" x14ac:dyDescent="0.2">
      <c r="A870" s="16"/>
      <c r="B870" s="15"/>
      <c r="C870" s="16"/>
      <c r="D870" s="255"/>
    </row>
    <row r="871" spans="1:4" s="10" customFormat="1" x14ac:dyDescent="0.2">
      <c r="A871" s="16"/>
      <c r="B871" s="15"/>
      <c r="C871" s="16"/>
      <c r="D871" s="255"/>
    </row>
    <row r="872" spans="1:4" s="10" customFormat="1" x14ac:dyDescent="0.2">
      <c r="A872" s="16"/>
      <c r="B872" s="15"/>
      <c r="C872" s="16"/>
      <c r="D872" s="255"/>
    </row>
    <row r="873" spans="1:4" s="10" customFormat="1" x14ac:dyDescent="0.2">
      <c r="A873" s="16"/>
      <c r="B873" s="15"/>
      <c r="C873" s="16"/>
      <c r="D873" s="255"/>
    </row>
    <row r="874" spans="1:4" s="10" customFormat="1" x14ac:dyDescent="0.2">
      <c r="A874" s="16"/>
      <c r="B874" s="15"/>
      <c r="C874" s="16"/>
      <c r="D874" s="255"/>
    </row>
    <row r="875" spans="1:4" s="10" customFormat="1" x14ac:dyDescent="0.2">
      <c r="A875" s="16"/>
      <c r="B875" s="15"/>
      <c r="C875" s="16"/>
      <c r="D875" s="255"/>
    </row>
    <row r="876" spans="1:4" s="10" customFormat="1" x14ac:dyDescent="0.2">
      <c r="A876" s="16"/>
      <c r="B876" s="15"/>
      <c r="C876" s="16"/>
      <c r="D876" s="255"/>
    </row>
    <row r="877" spans="1:4" s="10" customFormat="1" x14ac:dyDescent="0.2">
      <c r="A877" s="16"/>
      <c r="B877" s="15"/>
      <c r="C877" s="16"/>
      <c r="D877" s="255"/>
    </row>
    <row r="878" spans="1:4" s="10" customFormat="1" x14ac:dyDescent="0.2">
      <c r="A878" s="16"/>
      <c r="B878" s="15"/>
      <c r="C878" s="16"/>
      <c r="D878" s="255"/>
    </row>
    <row r="879" spans="1:4" s="10" customFormat="1" x14ac:dyDescent="0.2">
      <c r="A879" s="16"/>
      <c r="B879" s="15"/>
      <c r="C879" s="16"/>
      <c r="D879" s="255"/>
    </row>
    <row r="880" spans="1:4" s="10" customFormat="1" x14ac:dyDescent="0.2">
      <c r="A880" s="16"/>
      <c r="B880" s="15"/>
      <c r="C880" s="16"/>
      <c r="D880" s="255"/>
    </row>
    <row r="881" spans="1:4" s="10" customFormat="1" x14ac:dyDescent="0.2">
      <c r="A881" s="16"/>
      <c r="B881" s="15"/>
      <c r="C881" s="16"/>
      <c r="D881" s="255"/>
    </row>
    <row r="882" spans="1:4" s="10" customFormat="1" x14ac:dyDescent="0.2">
      <c r="A882" s="16"/>
      <c r="B882" s="15"/>
      <c r="C882" s="16"/>
      <c r="D882" s="255"/>
    </row>
    <row r="883" spans="1:4" x14ac:dyDescent="0.2">
      <c r="A883" s="16"/>
      <c r="C883" s="16"/>
      <c r="D883" s="255"/>
    </row>
    <row r="884" spans="1:4" x14ac:dyDescent="0.2">
      <c r="A884" s="16"/>
      <c r="C884" s="16"/>
      <c r="D884" s="255"/>
    </row>
    <row r="885" spans="1:4" ht="18" customHeight="1" x14ac:dyDescent="0.2">
      <c r="A885" s="16"/>
      <c r="C885" s="16"/>
      <c r="D885" s="255"/>
    </row>
    <row r="886" spans="1:4" ht="20.25" customHeight="1" x14ac:dyDescent="0.2">
      <c r="A886" s="16"/>
      <c r="C886" s="16"/>
      <c r="D886" s="255"/>
    </row>
    <row r="887" spans="1:4" x14ac:dyDescent="0.2">
      <c r="A887" s="16"/>
      <c r="C887" s="16"/>
      <c r="D887" s="255"/>
    </row>
    <row r="888" spans="1:4" x14ac:dyDescent="0.2">
      <c r="A888" s="16"/>
      <c r="C888" s="16"/>
      <c r="D888" s="255"/>
    </row>
    <row r="889" spans="1:4" x14ac:dyDescent="0.2">
      <c r="A889" s="16"/>
      <c r="C889" s="16"/>
      <c r="D889" s="255"/>
    </row>
    <row r="890" spans="1:4" x14ac:dyDescent="0.2">
      <c r="A890" s="16"/>
      <c r="C890" s="16"/>
      <c r="D890" s="255"/>
    </row>
    <row r="891" spans="1:4" x14ac:dyDescent="0.2">
      <c r="A891" s="16"/>
      <c r="C891" s="16"/>
      <c r="D891" s="255"/>
    </row>
    <row r="892" spans="1:4" x14ac:dyDescent="0.2">
      <c r="A892" s="16"/>
      <c r="C892" s="16"/>
      <c r="D892" s="255"/>
    </row>
    <row r="893" spans="1:4" x14ac:dyDescent="0.2">
      <c r="A893" s="16"/>
      <c r="C893" s="16"/>
      <c r="D893" s="255"/>
    </row>
    <row r="894" spans="1:4" x14ac:dyDescent="0.2">
      <c r="A894" s="16"/>
      <c r="C894" s="16"/>
      <c r="D894" s="255"/>
    </row>
    <row r="895" spans="1:4" x14ac:dyDescent="0.2">
      <c r="A895" s="16"/>
      <c r="C895" s="16"/>
      <c r="D895" s="255"/>
    </row>
    <row r="896" spans="1:4" x14ac:dyDescent="0.2">
      <c r="A896" s="16"/>
      <c r="C896" s="16"/>
      <c r="D896" s="255"/>
    </row>
    <row r="897" spans="1:4" x14ac:dyDescent="0.2">
      <c r="A897" s="16"/>
      <c r="C897" s="16"/>
      <c r="D897" s="255"/>
    </row>
    <row r="898" spans="1:4" x14ac:dyDescent="0.2">
      <c r="A898" s="16"/>
      <c r="C898" s="16"/>
      <c r="D898" s="255"/>
    </row>
    <row r="899" spans="1:4" x14ac:dyDescent="0.2">
      <c r="A899" s="16"/>
      <c r="C899" s="16"/>
      <c r="D899" s="255"/>
    </row>
    <row r="900" spans="1:4" x14ac:dyDescent="0.2">
      <c r="A900" s="16"/>
      <c r="C900" s="16"/>
      <c r="D900" s="255"/>
    </row>
    <row r="901" spans="1:4" x14ac:dyDescent="0.2">
      <c r="A901" s="16"/>
      <c r="C901" s="16"/>
      <c r="D901" s="255"/>
    </row>
    <row r="902" spans="1:4" x14ac:dyDescent="0.2">
      <c r="A902" s="16"/>
      <c r="C902" s="16"/>
      <c r="D902" s="255"/>
    </row>
    <row r="903" spans="1:4" x14ac:dyDescent="0.2">
      <c r="A903" s="16"/>
      <c r="C903" s="16"/>
      <c r="D903" s="255"/>
    </row>
    <row r="904" spans="1:4" x14ac:dyDescent="0.2">
      <c r="A904" s="16"/>
      <c r="C904" s="16"/>
      <c r="D904" s="255"/>
    </row>
    <row r="905" spans="1:4" x14ac:dyDescent="0.2">
      <c r="A905" s="16"/>
      <c r="C905" s="16"/>
      <c r="D905" s="255"/>
    </row>
    <row r="906" spans="1:4" x14ac:dyDescent="0.2">
      <c r="A906" s="16"/>
      <c r="C906" s="16"/>
      <c r="D906" s="255"/>
    </row>
    <row r="907" spans="1:4" x14ac:dyDescent="0.2">
      <c r="A907" s="16"/>
      <c r="C907" s="16"/>
      <c r="D907" s="255"/>
    </row>
    <row r="908" spans="1:4" x14ac:dyDescent="0.2">
      <c r="A908" s="16"/>
      <c r="C908" s="16"/>
      <c r="D908" s="255"/>
    </row>
    <row r="909" spans="1:4" x14ac:dyDescent="0.2">
      <c r="A909" s="16"/>
      <c r="C909" s="16"/>
      <c r="D909" s="255"/>
    </row>
    <row r="910" spans="1:4" x14ac:dyDescent="0.2">
      <c r="A910" s="16"/>
      <c r="C910" s="16"/>
      <c r="D910" s="255"/>
    </row>
    <row r="911" spans="1:4" x14ac:dyDescent="0.2">
      <c r="A911" s="16"/>
      <c r="C911" s="16"/>
      <c r="D911" s="255"/>
    </row>
    <row r="912" spans="1:4" x14ac:dyDescent="0.2">
      <c r="A912" s="16"/>
      <c r="C912" s="16"/>
      <c r="D912" s="255"/>
    </row>
    <row r="913" spans="1:4" x14ac:dyDescent="0.2">
      <c r="A913" s="16"/>
      <c r="C913" s="16"/>
      <c r="D913" s="255"/>
    </row>
    <row r="914" spans="1:4" x14ac:dyDescent="0.2">
      <c r="A914" s="16"/>
      <c r="C914" s="16"/>
      <c r="D914" s="255"/>
    </row>
    <row r="915" spans="1:4" x14ac:dyDescent="0.2">
      <c r="A915" s="16"/>
      <c r="C915" s="16"/>
      <c r="D915" s="255"/>
    </row>
    <row r="916" spans="1:4" x14ac:dyDescent="0.2">
      <c r="A916" s="16"/>
      <c r="C916" s="16"/>
      <c r="D916" s="255"/>
    </row>
    <row r="917" spans="1:4" x14ac:dyDescent="0.2">
      <c r="A917" s="16"/>
      <c r="C917" s="16"/>
      <c r="D917" s="255"/>
    </row>
    <row r="918" spans="1:4" x14ac:dyDescent="0.2">
      <c r="A918" s="16"/>
      <c r="C918" s="16"/>
      <c r="D918" s="255"/>
    </row>
    <row r="919" spans="1:4" x14ac:dyDescent="0.2">
      <c r="A919" s="16"/>
      <c r="C919" s="16"/>
      <c r="D919" s="255"/>
    </row>
    <row r="920" spans="1:4" x14ac:dyDescent="0.2">
      <c r="A920" s="16"/>
      <c r="C920" s="16"/>
      <c r="D920" s="255"/>
    </row>
    <row r="921" spans="1:4" x14ac:dyDescent="0.2">
      <c r="A921" s="16"/>
      <c r="C921" s="16"/>
      <c r="D921" s="255"/>
    </row>
    <row r="922" spans="1:4" x14ac:dyDescent="0.2">
      <c r="A922" s="16"/>
      <c r="C922" s="16"/>
      <c r="D922" s="255"/>
    </row>
    <row r="923" spans="1:4" x14ac:dyDescent="0.2">
      <c r="A923" s="16"/>
      <c r="C923" s="16"/>
      <c r="D923" s="255"/>
    </row>
    <row r="924" spans="1:4" x14ac:dyDescent="0.2">
      <c r="A924" s="16"/>
      <c r="C924" s="16"/>
      <c r="D924" s="255"/>
    </row>
    <row r="925" spans="1:4" x14ac:dyDescent="0.2">
      <c r="A925" s="16"/>
      <c r="C925" s="16"/>
      <c r="D925" s="255"/>
    </row>
    <row r="926" spans="1:4" x14ac:dyDescent="0.2">
      <c r="A926" s="16"/>
      <c r="C926" s="16"/>
      <c r="D926" s="255"/>
    </row>
    <row r="927" spans="1:4" x14ac:dyDescent="0.2">
      <c r="A927" s="16"/>
      <c r="C927" s="16"/>
      <c r="D927" s="255"/>
    </row>
    <row r="928" spans="1:4" x14ac:dyDescent="0.2">
      <c r="A928" s="16"/>
      <c r="C928" s="16"/>
      <c r="D928" s="255"/>
    </row>
    <row r="929" spans="1:4" x14ac:dyDescent="0.2">
      <c r="A929" s="16"/>
      <c r="C929" s="16"/>
      <c r="D929" s="255"/>
    </row>
    <row r="930" spans="1:4" x14ac:dyDescent="0.2">
      <c r="A930" s="16"/>
      <c r="C930" s="16"/>
      <c r="D930" s="255"/>
    </row>
    <row r="931" spans="1:4" x14ac:dyDescent="0.2">
      <c r="A931" s="16"/>
      <c r="C931" s="16"/>
      <c r="D931" s="255"/>
    </row>
    <row r="932" spans="1:4" x14ac:dyDescent="0.2">
      <c r="A932" s="16"/>
      <c r="C932" s="16"/>
      <c r="D932" s="255"/>
    </row>
    <row r="933" spans="1:4" x14ac:dyDescent="0.2">
      <c r="A933" s="16"/>
      <c r="C933" s="16"/>
      <c r="D933" s="255"/>
    </row>
    <row r="934" spans="1:4" x14ac:dyDescent="0.2">
      <c r="A934" s="16"/>
      <c r="C934" s="16"/>
      <c r="D934" s="255"/>
    </row>
    <row r="935" spans="1:4" x14ac:dyDescent="0.2">
      <c r="A935" s="16"/>
      <c r="C935" s="16"/>
      <c r="D935" s="255"/>
    </row>
    <row r="936" spans="1:4" x14ac:dyDescent="0.2">
      <c r="A936" s="16"/>
      <c r="C936" s="16"/>
      <c r="D936" s="255"/>
    </row>
    <row r="937" spans="1:4" x14ac:dyDescent="0.2">
      <c r="A937" s="16"/>
      <c r="C937" s="16"/>
      <c r="D937" s="255"/>
    </row>
    <row r="938" spans="1:4" x14ac:dyDescent="0.2">
      <c r="A938" s="16"/>
      <c r="C938" s="16"/>
      <c r="D938" s="255"/>
    </row>
    <row r="939" spans="1:4" x14ac:dyDescent="0.2">
      <c r="A939" s="16"/>
      <c r="C939" s="16"/>
      <c r="D939" s="255"/>
    </row>
    <row r="940" spans="1:4" x14ac:dyDescent="0.2">
      <c r="A940" s="16"/>
      <c r="C940" s="16"/>
      <c r="D940" s="255"/>
    </row>
    <row r="941" spans="1:4" x14ac:dyDescent="0.2">
      <c r="A941" s="16"/>
      <c r="C941" s="16"/>
      <c r="D941" s="255"/>
    </row>
    <row r="942" spans="1:4" x14ac:dyDescent="0.2">
      <c r="A942" s="16"/>
      <c r="C942" s="16"/>
      <c r="D942" s="255"/>
    </row>
    <row r="943" spans="1:4" x14ac:dyDescent="0.2">
      <c r="A943" s="16"/>
      <c r="C943" s="16"/>
      <c r="D943" s="255"/>
    </row>
    <row r="944" spans="1:4" x14ac:dyDescent="0.2">
      <c r="A944" s="16"/>
      <c r="C944" s="16"/>
      <c r="D944" s="255"/>
    </row>
    <row r="945" spans="1:4" x14ac:dyDescent="0.2">
      <c r="A945" s="16"/>
      <c r="C945" s="16"/>
      <c r="D945" s="255"/>
    </row>
    <row r="946" spans="1:4" x14ac:dyDescent="0.2">
      <c r="A946" s="16"/>
      <c r="C946" s="16"/>
      <c r="D946" s="255"/>
    </row>
    <row r="947" spans="1:4" x14ac:dyDescent="0.2">
      <c r="A947" s="16"/>
      <c r="C947" s="16"/>
      <c r="D947" s="255"/>
    </row>
    <row r="948" spans="1:4" x14ac:dyDescent="0.2">
      <c r="A948" s="16"/>
      <c r="C948" s="16"/>
      <c r="D948" s="255"/>
    </row>
    <row r="949" spans="1:4" x14ac:dyDescent="0.2">
      <c r="A949" s="16"/>
      <c r="C949" s="16"/>
      <c r="D949" s="255"/>
    </row>
    <row r="950" spans="1:4" x14ac:dyDescent="0.2">
      <c r="A950" s="16"/>
      <c r="C950" s="16"/>
      <c r="D950" s="255"/>
    </row>
    <row r="951" spans="1:4" x14ac:dyDescent="0.2">
      <c r="A951" s="16"/>
      <c r="C951" s="16"/>
      <c r="D951" s="255"/>
    </row>
    <row r="952" spans="1:4" x14ac:dyDescent="0.2">
      <c r="A952" s="16"/>
      <c r="C952" s="16"/>
      <c r="D952" s="255"/>
    </row>
    <row r="953" spans="1:4" x14ac:dyDescent="0.2">
      <c r="A953" s="16"/>
      <c r="C953" s="16"/>
      <c r="D953" s="255"/>
    </row>
    <row r="954" spans="1:4" x14ac:dyDescent="0.2">
      <c r="A954" s="16"/>
      <c r="C954" s="16"/>
      <c r="D954" s="255"/>
    </row>
    <row r="955" spans="1:4" x14ac:dyDescent="0.2">
      <c r="A955" s="16"/>
      <c r="C955" s="16"/>
      <c r="D955" s="255"/>
    </row>
    <row r="956" spans="1:4" x14ac:dyDescent="0.2">
      <c r="A956" s="16"/>
      <c r="C956" s="16"/>
      <c r="D956" s="255"/>
    </row>
    <row r="957" spans="1:4" x14ac:dyDescent="0.2">
      <c r="A957" s="16"/>
      <c r="C957" s="16"/>
      <c r="D957" s="255"/>
    </row>
    <row r="958" spans="1:4" x14ac:dyDescent="0.2">
      <c r="A958" s="16"/>
      <c r="C958" s="16"/>
      <c r="D958" s="255"/>
    </row>
    <row r="959" spans="1:4" x14ac:dyDescent="0.2">
      <c r="A959" s="16"/>
      <c r="C959" s="16"/>
      <c r="D959" s="255"/>
    </row>
    <row r="960" spans="1:4" x14ac:dyDescent="0.2">
      <c r="A960" s="16"/>
      <c r="C960" s="16"/>
      <c r="D960" s="255"/>
    </row>
    <row r="961" spans="1:4" x14ac:dyDescent="0.2">
      <c r="A961" s="16"/>
      <c r="C961" s="16"/>
      <c r="D961" s="255"/>
    </row>
    <row r="962" spans="1:4" x14ac:dyDescent="0.2">
      <c r="A962" s="16"/>
      <c r="C962" s="16"/>
      <c r="D962" s="255"/>
    </row>
    <row r="963" spans="1:4" x14ac:dyDescent="0.2">
      <c r="A963" s="16"/>
      <c r="C963" s="16"/>
      <c r="D963" s="255"/>
    </row>
    <row r="964" spans="1:4" x14ac:dyDescent="0.2">
      <c r="A964" s="16"/>
      <c r="C964" s="16"/>
      <c r="D964" s="255"/>
    </row>
    <row r="965" spans="1:4" x14ac:dyDescent="0.2">
      <c r="A965" s="16"/>
      <c r="C965" s="16"/>
      <c r="D965" s="255"/>
    </row>
    <row r="966" spans="1:4" x14ac:dyDescent="0.2">
      <c r="A966" s="16"/>
      <c r="C966" s="16"/>
      <c r="D966" s="255"/>
    </row>
    <row r="967" spans="1:4" x14ac:dyDescent="0.2">
      <c r="A967" s="16"/>
      <c r="C967" s="16"/>
      <c r="D967" s="255"/>
    </row>
    <row r="968" spans="1:4" x14ac:dyDescent="0.2">
      <c r="A968" s="16"/>
      <c r="C968" s="16"/>
      <c r="D968" s="255"/>
    </row>
    <row r="969" spans="1:4" x14ac:dyDescent="0.2">
      <c r="A969" s="16"/>
      <c r="C969" s="16"/>
      <c r="D969" s="255"/>
    </row>
    <row r="970" spans="1:4" x14ac:dyDescent="0.2">
      <c r="A970" s="16"/>
      <c r="C970" s="16"/>
      <c r="D970" s="255"/>
    </row>
    <row r="971" spans="1:4" x14ac:dyDescent="0.2">
      <c r="A971" s="16"/>
      <c r="C971" s="16"/>
      <c r="D971" s="255"/>
    </row>
    <row r="972" spans="1:4" x14ac:dyDescent="0.2">
      <c r="A972" s="16"/>
      <c r="C972" s="16"/>
      <c r="D972" s="255"/>
    </row>
    <row r="973" spans="1:4" x14ac:dyDescent="0.2">
      <c r="A973" s="16"/>
      <c r="C973" s="16"/>
      <c r="D973" s="255"/>
    </row>
    <row r="974" spans="1:4" x14ac:dyDescent="0.2">
      <c r="A974" s="16"/>
      <c r="C974" s="16"/>
      <c r="D974" s="255"/>
    </row>
    <row r="975" spans="1:4" x14ac:dyDescent="0.2">
      <c r="A975" s="16"/>
      <c r="C975" s="16"/>
      <c r="D975" s="255"/>
    </row>
    <row r="976" spans="1:4" x14ac:dyDescent="0.2">
      <c r="A976" s="16"/>
      <c r="C976" s="16"/>
      <c r="D976" s="255"/>
    </row>
    <row r="977" spans="1:4" x14ac:dyDescent="0.2">
      <c r="A977" s="16"/>
      <c r="C977" s="16"/>
      <c r="D977" s="255"/>
    </row>
    <row r="978" spans="1:4" x14ac:dyDescent="0.2">
      <c r="A978" s="16"/>
      <c r="C978" s="16"/>
      <c r="D978" s="255"/>
    </row>
    <row r="979" spans="1:4" x14ac:dyDescent="0.2">
      <c r="A979" s="16"/>
      <c r="C979" s="16"/>
      <c r="D979" s="255"/>
    </row>
    <row r="980" spans="1:4" x14ac:dyDescent="0.2">
      <c r="A980" s="16"/>
      <c r="C980" s="16"/>
      <c r="D980" s="255"/>
    </row>
    <row r="981" spans="1:4" x14ac:dyDescent="0.2">
      <c r="A981" s="16"/>
      <c r="C981" s="16"/>
      <c r="D981" s="255"/>
    </row>
    <row r="982" spans="1:4" x14ac:dyDescent="0.2">
      <c r="A982" s="16"/>
      <c r="C982" s="16"/>
      <c r="D982" s="255"/>
    </row>
    <row r="983" spans="1:4" x14ac:dyDescent="0.2">
      <c r="A983" s="16"/>
      <c r="C983" s="16"/>
      <c r="D983" s="255"/>
    </row>
    <row r="984" spans="1:4" x14ac:dyDescent="0.2">
      <c r="A984" s="16"/>
      <c r="C984" s="16"/>
      <c r="D984" s="255"/>
    </row>
    <row r="985" spans="1:4" x14ac:dyDescent="0.2">
      <c r="A985" s="16"/>
      <c r="C985" s="16"/>
      <c r="D985" s="255"/>
    </row>
    <row r="986" spans="1:4" x14ac:dyDescent="0.2">
      <c r="A986" s="16"/>
      <c r="C986" s="16"/>
      <c r="D986" s="255"/>
    </row>
    <row r="987" spans="1:4" x14ac:dyDescent="0.2">
      <c r="A987" s="16"/>
      <c r="C987" s="16"/>
      <c r="D987" s="255"/>
    </row>
    <row r="988" spans="1:4" x14ac:dyDescent="0.2">
      <c r="A988" s="16"/>
      <c r="C988" s="16"/>
      <c r="D988" s="255"/>
    </row>
    <row r="989" spans="1:4" x14ac:dyDescent="0.2">
      <c r="A989" s="16"/>
      <c r="C989" s="16"/>
      <c r="D989" s="255"/>
    </row>
    <row r="990" spans="1:4" x14ac:dyDescent="0.2">
      <c r="A990" s="16"/>
      <c r="C990" s="16"/>
      <c r="D990" s="255"/>
    </row>
    <row r="991" spans="1:4" x14ac:dyDescent="0.2">
      <c r="A991" s="16"/>
      <c r="C991" s="16"/>
      <c r="D991" s="255"/>
    </row>
    <row r="992" spans="1:4" x14ac:dyDescent="0.2">
      <c r="A992" s="16"/>
      <c r="C992" s="16"/>
      <c r="D992" s="255"/>
    </row>
    <row r="993" spans="1:4" x14ac:dyDescent="0.2">
      <c r="A993" s="16"/>
      <c r="C993" s="16"/>
      <c r="D993" s="255"/>
    </row>
    <row r="994" spans="1:4" x14ac:dyDescent="0.2">
      <c r="A994" s="16"/>
      <c r="C994" s="16"/>
      <c r="D994" s="255"/>
    </row>
    <row r="995" spans="1:4" x14ac:dyDescent="0.2">
      <c r="A995" s="16"/>
      <c r="C995" s="16"/>
      <c r="D995" s="255"/>
    </row>
    <row r="996" spans="1:4" x14ac:dyDescent="0.2">
      <c r="A996" s="16"/>
      <c r="C996" s="16"/>
      <c r="D996" s="255"/>
    </row>
    <row r="997" spans="1:4" x14ac:dyDescent="0.2">
      <c r="A997" s="16"/>
      <c r="C997" s="16"/>
      <c r="D997" s="255"/>
    </row>
    <row r="998" spans="1:4" x14ac:dyDescent="0.2">
      <c r="A998" s="16"/>
      <c r="C998" s="16"/>
      <c r="D998" s="255"/>
    </row>
    <row r="999" spans="1:4" x14ac:dyDescent="0.2">
      <c r="A999" s="16"/>
      <c r="C999" s="16"/>
      <c r="D999" s="255"/>
    </row>
    <row r="1000" spans="1:4" x14ac:dyDescent="0.2">
      <c r="A1000" s="16"/>
      <c r="C1000" s="16"/>
      <c r="D1000" s="255"/>
    </row>
    <row r="1001" spans="1:4" x14ac:dyDescent="0.2">
      <c r="A1001" s="16"/>
      <c r="C1001" s="16"/>
      <c r="D1001" s="255"/>
    </row>
    <row r="1002" spans="1:4" x14ac:dyDescent="0.2">
      <c r="A1002" s="16"/>
      <c r="C1002" s="16"/>
      <c r="D1002" s="255"/>
    </row>
    <row r="1003" spans="1:4" x14ac:dyDescent="0.2">
      <c r="A1003" s="16"/>
      <c r="C1003" s="16"/>
      <c r="D1003" s="255"/>
    </row>
    <row r="1004" spans="1:4" x14ac:dyDescent="0.2">
      <c r="A1004" s="16"/>
      <c r="C1004" s="16"/>
      <c r="D1004" s="255"/>
    </row>
    <row r="1005" spans="1:4" x14ac:dyDescent="0.2">
      <c r="A1005" s="16"/>
      <c r="C1005" s="16"/>
      <c r="D1005" s="255"/>
    </row>
    <row r="1006" spans="1:4" x14ac:dyDescent="0.2">
      <c r="A1006" s="16"/>
      <c r="C1006" s="16"/>
      <c r="D1006" s="255"/>
    </row>
    <row r="1007" spans="1:4" x14ac:dyDescent="0.2">
      <c r="A1007" s="16"/>
      <c r="C1007" s="16"/>
      <c r="D1007" s="255"/>
    </row>
    <row r="1008" spans="1:4" x14ac:dyDescent="0.2">
      <c r="A1008" s="16"/>
      <c r="C1008" s="16"/>
      <c r="D1008" s="255"/>
    </row>
    <row r="1009" spans="1:4" x14ac:dyDescent="0.2">
      <c r="A1009" s="16"/>
      <c r="C1009" s="16"/>
      <c r="D1009" s="255"/>
    </row>
    <row r="1010" spans="1:4" x14ac:dyDescent="0.2">
      <c r="A1010" s="16"/>
      <c r="C1010" s="16"/>
      <c r="D1010" s="255"/>
    </row>
    <row r="1011" spans="1:4" x14ac:dyDescent="0.2">
      <c r="A1011" s="16"/>
      <c r="C1011" s="16"/>
      <c r="D1011" s="255"/>
    </row>
    <row r="1012" spans="1:4" x14ac:dyDescent="0.2">
      <c r="A1012" s="16"/>
      <c r="C1012" s="16"/>
      <c r="D1012" s="255"/>
    </row>
    <row r="1013" spans="1:4" x14ac:dyDescent="0.2">
      <c r="A1013" s="16"/>
      <c r="C1013" s="16"/>
      <c r="D1013" s="255"/>
    </row>
    <row r="1014" spans="1:4" x14ac:dyDescent="0.2">
      <c r="A1014" s="16"/>
      <c r="C1014" s="16"/>
      <c r="D1014" s="255"/>
    </row>
    <row r="1015" spans="1:4" x14ac:dyDescent="0.2">
      <c r="A1015" s="16"/>
      <c r="C1015" s="16"/>
      <c r="D1015" s="255"/>
    </row>
    <row r="1016" spans="1:4" x14ac:dyDescent="0.2">
      <c r="A1016" s="16"/>
      <c r="C1016" s="16"/>
      <c r="D1016" s="255"/>
    </row>
    <row r="1017" spans="1:4" x14ac:dyDescent="0.2">
      <c r="A1017" s="16"/>
      <c r="C1017" s="16"/>
      <c r="D1017" s="255"/>
    </row>
    <row r="1018" spans="1:4" x14ac:dyDescent="0.2">
      <c r="A1018" s="16"/>
      <c r="C1018" s="16"/>
      <c r="D1018" s="255"/>
    </row>
    <row r="1019" spans="1:4" x14ac:dyDescent="0.2">
      <c r="A1019" s="16"/>
      <c r="C1019" s="16"/>
      <c r="D1019" s="255"/>
    </row>
    <row r="1020" spans="1:4" x14ac:dyDescent="0.2">
      <c r="A1020" s="16"/>
      <c r="C1020" s="16"/>
      <c r="D1020" s="255"/>
    </row>
    <row r="1021" spans="1:4" x14ac:dyDescent="0.2">
      <c r="A1021" s="16"/>
      <c r="C1021" s="16"/>
      <c r="D1021" s="255"/>
    </row>
    <row r="1022" spans="1:4" x14ac:dyDescent="0.2">
      <c r="A1022" s="16"/>
      <c r="C1022" s="16"/>
      <c r="D1022" s="255"/>
    </row>
    <row r="1023" spans="1:4" x14ac:dyDescent="0.2">
      <c r="A1023" s="16"/>
      <c r="C1023" s="16"/>
      <c r="D1023" s="255"/>
    </row>
    <row r="1024" spans="1:4" x14ac:dyDescent="0.2">
      <c r="A1024" s="16"/>
      <c r="C1024" s="16"/>
      <c r="D1024" s="255"/>
    </row>
    <row r="1025" spans="1:4" x14ac:dyDescent="0.2">
      <c r="A1025" s="16"/>
      <c r="C1025" s="16"/>
      <c r="D1025" s="255"/>
    </row>
    <row r="1026" spans="1:4" x14ac:dyDescent="0.2">
      <c r="A1026" s="16"/>
      <c r="C1026" s="16"/>
      <c r="D1026" s="255"/>
    </row>
    <row r="1027" spans="1:4" x14ac:dyDescent="0.2">
      <c r="A1027" s="16"/>
      <c r="C1027" s="16"/>
      <c r="D1027" s="255"/>
    </row>
    <row r="1028" spans="1:4" x14ac:dyDescent="0.2">
      <c r="A1028" s="16"/>
      <c r="C1028" s="16"/>
      <c r="D1028" s="255"/>
    </row>
    <row r="1029" spans="1:4" x14ac:dyDescent="0.2">
      <c r="A1029" s="16"/>
      <c r="C1029" s="16"/>
      <c r="D1029" s="255"/>
    </row>
    <row r="1030" spans="1:4" x14ac:dyDescent="0.2">
      <c r="A1030" s="16"/>
      <c r="C1030" s="16"/>
      <c r="D1030" s="255"/>
    </row>
    <row r="1031" spans="1:4" x14ac:dyDescent="0.2">
      <c r="A1031" s="16"/>
      <c r="C1031" s="16"/>
      <c r="D1031" s="255"/>
    </row>
    <row r="1032" spans="1:4" x14ac:dyDescent="0.2">
      <c r="A1032" s="16"/>
      <c r="C1032" s="16"/>
      <c r="D1032" s="255"/>
    </row>
    <row r="1033" spans="1:4" x14ac:dyDescent="0.2">
      <c r="A1033" s="16"/>
      <c r="C1033" s="16"/>
      <c r="D1033" s="255"/>
    </row>
    <row r="1034" spans="1:4" x14ac:dyDescent="0.2">
      <c r="A1034" s="16"/>
      <c r="C1034" s="16"/>
      <c r="D1034" s="255"/>
    </row>
    <row r="1035" spans="1:4" x14ac:dyDescent="0.2">
      <c r="A1035" s="16"/>
      <c r="C1035" s="16"/>
      <c r="D1035" s="255"/>
    </row>
    <row r="1036" spans="1:4" x14ac:dyDescent="0.2">
      <c r="A1036" s="16"/>
      <c r="C1036" s="16"/>
      <c r="D1036" s="255"/>
    </row>
    <row r="1037" spans="1:4" x14ac:dyDescent="0.2">
      <c r="A1037" s="16"/>
      <c r="C1037" s="16"/>
      <c r="D1037" s="255"/>
    </row>
    <row r="1038" spans="1:4" x14ac:dyDescent="0.2">
      <c r="A1038" s="16"/>
      <c r="C1038" s="16"/>
      <c r="D1038" s="255"/>
    </row>
    <row r="1039" spans="1:4" x14ac:dyDescent="0.2">
      <c r="A1039" s="16"/>
      <c r="C1039" s="16"/>
      <c r="D1039" s="255"/>
    </row>
    <row r="1040" spans="1:4" x14ac:dyDescent="0.2">
      <c r="A1040" s="16"/>
      <c r="C1040" s="16"/>
      <c r="D1040" s="255"/>
    </row>
    <row r="1041" spans="1:4" x14ac:dyDescent="0.2">
      <c r="A1041" s="16"/>
      <c r="C1041" s="16"/>
      <c r="D1041" s="255"/>
    </row>
    <row r="1042" spans="1:4" x14ac:dyDescent="0.2">
      <c r="A1042" s="16"/>
      <c r="C1042" s="16"/>
      <c r="D1042" s="255"/>
    </row>
    <row r="1043" spans="1:4" x14ac:dyDescent="0.2">
      <c r="A1043" s="16"/>
      <c r="C1043" s="16"/>
      <c r="D1043" s="255"/>
    </row>
    <row r="1044" spans="1:4" x14ac:dyDescent="0.2">
      <c r="A1044" s="16"/>
      <c r="C1044" s="16"/>
      <c r="D1044" s="255"/>
    </row>
    <row r="1045" spans="1:4" x14ac:dyDescent="0.2">
      <c r="A1045" s="16"/>
      <c r="C1045" s="16"/>
      <c r="D1045" s="255"/>
    </row>
    <row r="1046" spans="1:4" x14ac:dyDescent="0.2">
      <c r="A1046" s="16"/>
      <c r="C1046" s="16"/>
      <c r="D1046" s="255"/>
    </row>
    <row r="1047" spans="1:4" x14ac:dyDescent="0.2">
      <c r="A1047" s="16"/>
      <c r="C1047" s="16"/>
      <c r="D1047" s="255"/>
    </row>
    <row r="1048" spans="1:4" x14ac:dyDescent="0.2">
      <c r="A1048" s="16"/>
      <c r="C1048" s="16"/>
      <c r="D1048" s="255"/>
    </row>
    <row r="1049" spans="1:4" x14ac:dyDescent="0.2">
      <c r="A1049" s="16"/>
      <c r="C1049" s="16"/>
      <c r="D1049" s="255"/>
    </row>
    <row r="1050" spans="1:4" x14ac:dyDescent="0.2">
      <c r="A1050" s="16"/>
      <c r="C1050" s="16"/>
      <c r="D1050" s="255"/>
    </row>
    <row r="1051" spans="1:4" x14ac:dyDescent="0.2">
      <c r="A1051" s="16"/>
      <c r="C1051" s="16"/>
      <c r="D1051" s="255"/>
    </row>
    <row r="1052" spans="1:4" x14ac:dyDescent="0.2">
      <c r="A1052" s="16"/>
      <c r="C1052" s="16"/>
      <c r="D1052" s="255"/>
    </row>
    <row r="1053" spans="1:4" x14ac:dyDescent="0.2">
      <c r="A1053" s="16"/>
      <c r="C1053" s="16"/>
      <c r="D1053" s="255"/>
    </row>
    <row r="1054" spans="1:4" x14ac:dyDescent="0.2">
      <c r="A1054" s="16"/>
      <c r="C1054" s="16"/>
      <c r="D1054" s="255"/>
    </row>
    <row r="1055" spans="1:4" x14ac:dyDescent="0.2">
      <c r="A1055" s="16"/>
      <c r="C1055" s="16"/>
      <c r="D1055" s="255"/>
    </row>
    <row r="1056" spans="1:4" x14ac:dyDescent="0.2">
      <c r="A1056" s="16"/>
      <c r="C1056" s="16"/>
      <c r="D1056" s="255"/>
    </row>
    <row r="1057" spans="1:4" x14ac:dyDescent="0.2">
      <c r="A1057" s="16"/>
      <c r="C1057" s="16"/>
      <c r="D1057" s="255"/>
    </row>
    <row r="1058" spans="1:4" x14ac:dyDescent="0.2">
      <c r="A1058" s="16"/>
      <c r="C1058" s="16"/>
      <c r="D1058" s="255"/>
    </row>
    <row r="1059" spans="1:4" x14ac:dyDescent="0.2">
      <c r="A1059" s="16"/>
      <c r="C1059" s="16"/>
      <c r="D1059" s="255"/>
    </row>
    <row r="1060" spans="1:4" x14ac:dyDescent="0.2">
      <c r="A1060" s="16"/>
      <c r="C1060" s="16"/>
      <c r="D1060" s="255"/>
    </row>
    <row r="1061" spans="1:4" x14ac:dyDescent="0.2">
      <c r="A1061" s="16"/>
      <c r="C1061" s="16"/>
      <c r="D1061" s="255"/>
    </row>
    <row r="1062" spans="1:4" x14ac:dyDescent="0.2">
      <c r="A1062" s="16"/>
      <c r="C1062" s="16"/>
      <c r="D1062" s="255"/>
    </row>
    <row r="1063" spans="1:4" x14ac:dyDescent="0.2">
      <c r="A1063" s="16"/>
      <c r="C1063" s="16"/>
      <c r="D1063" s="255"/>
    </row>
    <row r="1064" spans="1:4" x14ac:dyDescent="0.2">
      <c r="A1064" s="16"/>
      <c r="C1064" s="16"/>
      <c r="D1064" s="255"/>
    </row>
    <row r="1065" spans="1:4" x14ac:dyDescent="0.2">
      <c r="A1065" s="16"/>
      <c r="C1065" s="16"/>
      <c r="D1065" s="255"/>
    </row>
    <row r="1066" spans="1:4" x14ac:dyDescent="0.2">
      <c r="A1066" s="16"/>
      <c r="C1066" s="16"/>
      <c r="D1066" s="255"/>
    </row>
    <row r="1067" spans="1:4" x14ac:dyDescent="0.2">
      <c r="A1067" s="16"/>
      <c r="C1067" s="16"/>
      <c r="D1067" s="255"/>
    </row>
    <row r="1068" spans="1:4" x14ac:dyDescent="0.2">
      <c r="A1068" s="16"/>
      <c r="C1068" s="16"/>
      <c r="D1068" s="255"/>
    </row>
    <row r="1069" spans="1:4" x14ac:dyDescent="0.2">
      <c r="A1069" s="16"/>
      <c r="C1069" s="16"/>
      <c r="D1069" s="255"/>
    </row>
    <row r="1070" spans="1:4" x14ac:dyDescent="0.2">
      <c r="A1070" s="16"/>
      <c r="C1070" s="16"/>
      <c r="D1070" s="255"/>
    </row>
    <row r="1071" spans="1:4" x14ac:dyDescent="0.2">
      <c r="A1071" s="16"/>
      <c r="C1071" s="16"/>
      <c r="D1071" s="255"/>
    </row>
    <row r="1072" spans="1:4" x14ac:dyDescent="0.2">
      <c r="A1072" s="16"/>
      <c r="C1072" s="16"/>
      <c r="D1072" s="255"/>
    </row>
    <row r="1073" spans="1:4" x14ac:dyDescent="0.2">
      <c r="A1073" s="16"/>
      <c r="C1073" s="16"/>
      <c r="D1073" s="255"/>
    </row>
    <row r="1074" spans="1:4" x14ac:dyDescent="0.2">
      <c r="A1074" s="16"/>
      <c r="C1074" s="16"/>
      <c r="D1074" s="255"/>
    </row>
    <row r="1075" spans="1:4" x14ac:dyDescent="0.2">
      <c r="A1075" s="16"/>
      <c r="C1075" s="16"/>
      <c r="D1075" s="255"/>
    </row>
    <row r="1076" spans="1:4" x14ac:dyDescent="0.2">
      <c r="A1076" s="16"/>
      <c r="C1076" s="16"/>
      <c r="D1076" s="255"/>
    </row>
    <row r="1077" spans="1:4" x14ac:dyDescent="0.2">
      <c r="A1077" s="16"/>
      <c r="C1077" s="16"/>
      <c r="D1077" s="255"/>
    </row>
    <row r="1078" spans="1:4" x14ac:dyDescent="0.2">
      <c r="A1078" s="16"/>
      <c r="C1078" s="16"/>
      <c r="D1078" s="255"/>
    </row>
    <row r="1079" spans="1:4" x14ac:dyDescent="0.2">
      <c r="A1079" s="16"/>
      <c r="C1079" s="16"/>
      <c r="D1079" s="255"/>
    </row>
    <row r="1080" spans="1:4" x14ac:dyDescent="0.2">
      <c r="A1080" s="16"/>
      <c r="C1080" s="16"/>
      <c r="D1080" s="255"/>
    </row>
    <row r="1081" spans="1:4" x14ac:dyDescent="0.2">
      <c r="A1081" s="16"/>
      <c r="C1081" s="16"/>
      <c r="D1081" s="255"/>
    </row>
    <row r="1082" spans="1:4" x14ac:dyDescent="0.2">
      <c r="A1082" s="16"/>
      <c r="C1082" s="16"/>
      <c r="D1082" s="255"/>
    </row>
    <row r="1083" spans="1:4" x14ac:dyDescent="0.2">
      <c r="A1083" s="16"/>
      <c r="C1083" s="16"/>
      <c r="D1083" s="255"/>
    </row>
    <row r="1084" spans="1:4" x14ac:dyDescent="0.2">
      <c r="A1084" s="16"/>
      <c r="C1084" s="16"/>
      <c r="D1084" s="255"/>
    </row>
    <row r="1085" spans="1:4" x14ac:dyDescent="0.2">
      <c r="A1085" s="16"/>
      <c r="C1085" s="16"/>
      <c r="D1085" s="255"/>
    </row>
    <row r="1086" spans="1:4" x14ac:dyDescent="0.2">
      <c r="A1086" s="16"/>
      <c r="C1086" s="16"/>
      <c r="D1086" s="255"/>
    </row>
    <row r="1087" spans="1:4" x14ac:dyDescent="0.2">
      <c r="A1087" s="16"/>
      <c r="C1087" s="16"/>
      <c r="D1087" s="255"/>
    </row>
    <row r="1088" spans="1:4" x14ac:dyDescent="0.2">
      <c r="A1088" s="16"/>
      <c r="C1088" s="16"/>
      <c r="D1088" s="255"/>
    </row>
    <row r="1089" spans="1:4" x14ac:dyDescent="0.2">
      <c r="A1089" s="16"/>
      <c r="C1089" s="16"/>
      <c r="D1089" s="255"/>
    </row>
    <row r="1090" spans="1:4" x14ac:dyDescent="0.2">
      <c r="A1090" s="16"/>
      <c r="C1090" s="16"/>
      <c r="D1090" s="255"/>
    </row>
    <row r="1091" spans="1:4" x14ac:dyDescent="0.2">
      <c r="A1091" s="16"/>
      <c r="C1091" s="16"/>
      <c r="D1091" s="255"/>
    </row>
    <row r="1092" spans="1:4" x14ac:dyDescent="0.2">
      <c r="A1092" s="16"/>
      <c r="C1092" s="16"/>
      <c r="D1092" s="255"/>
    </row>
    <row r="1093" spans="1:4" x14ac:dyDescent="0.2">
      <c r="A1093" s="16"/>
      <c r="C1093" s="16"/>
      <c r="D1093" s="255"/>
    </row>
    <row r="1094" spans="1:4" x14ac:dyDescent="0.2">
      <c r="A1094" s="16"/>
      <c r="C1094" s="16"/>
      <c r="D1094" s="255"/>
    </row>
    <row r="1095" spans="1:4" x14ac:dyDescent="0.2">
      <c r="A1095" s="16"/>
      <c r="C1095" s="16"/>
      <c r="D1095" s="255"/>
    </row>
    <row r="1096" spans="1:4" x14ac:dyDescent="0.2">
      <c r="A1096" s="16"/>
      <c r="C1096" s="16"/>
      <c r="D1096" s="255"/>
    </row>
    <row r="1097" spans="1:4" x14ac:dyDescent="0.2">
      <c r="A1097" s="16"/>
      <c r="C1097" s="16"/>
      <c r="D1097" s="255"/>
    </row>
    <row r="1098" spans="1:4" x14ac:dyDescent="0.2">
      <c r="A1098" s="16"/>
      <c r="C1098" s="16"/>
      <c r="D1098" s="255"/>
    </row>
    <row r="1099" spans="1:4" x14ac:dyDescent="0.2">
      <c r="A1099" s="16"/>
      <c r="C1099" s="16"/>
      <c r="D1099" s="255"/>
    </row>
    <row r="1100" spans="1:4" x14ac:dyDescent="0.2">
      <c r="A1100" s="16"/>
      <c r="C1100" s="16"/>
      <c r="D1100" s="255"/>
    </row>
    <row r="1101" spans="1:4" x14ac:dyDescent="0.2">
      <c r="A1101" s="16"/>
      <c r="C1101" s="16"/>
      <c r="D1101" s="255"/>
    </row>
    <row r="1102" spans="1:4" x14ac:dyDescent="0.2">
      <c r="A1102" s="16"/>
      <c r="C1102" s="16"/>
      <c r="D1102" s="255"/>
    </row>
    <row r="1103" spans="1:4" x14ac:dyDescent="0.2">
      <c r="A1103" s="16"/>
      <c r="C1103" s="16"/>
      <c r="D1103" s="255"/>
    </row>
    <row r="1104" spans="1:4" x14ac:dyDescent="0.2">
      <c r="A1104" s="16"/>
      <c r="C1104" s="16"/>
      <c r="D1104" s="255"/>
    </row>
    <row r="1105" spans="1:4" x14ac:dyDescent="0.2">
      <c r="A1105" s="16"/>
      <c r="C1105" s="16"/>
      <c r="D1105" s="255"/>
    </row>
    <row r="1106" spans="1:4" x14ac:dyDescent="0.2">
      <c r="A1106" s="16"/>
      <c r="C1106" s="16"/>
      <c r="D1106" s="255"/>
    </row>
    <row r="1107" spans="1:4" x14ac:dyDescent="0.2">
      <c r="A1107" s="16"/>
      <c r="C1107" s="16"/>
      <c r="D1107" s="255"/>
    </row>
    <row r="1108" spans="1:4" x14ac:dyDescent="0.2">
      <c r="A1108" s="16"/>
      <c r="C1108" s="16"/>
      <c r="D1108" s="255"/>
    </row>
    <row r="1109" spans="1:4" x14ac:dyDescent="0.2">
      <c r="A1109" s="16"/>
      <c r="C1109" s="16"/>
      <c r="D1109" s="255"/>
    </row>
    <row r="1110" spans="1:4" x14ac:dyDescent="0.2">
      <c r="A1110" s="16"/>
      <c r="C1110" s="16"/>
      <c r="D1110" s="255"/>
    </row>
    <row r="1111" spans="1:4" x14ac:dyDescent="0.2">
      <c r="A1111" s="16"/>
      <c r="C1111" s="16"/>
      <c r="D1111" s="255"/>
    </row>
    <row r="1112" spans="1:4" x14ac:dyDescent="0.2">
      <c r="A1112" s="16"/>
      <c r="C1112" s="16"/>
      <c r="D1112" s="255"/>
    </row>
    <row r="1113" spans="1:4" x14ac:dyDescent="0.2">
      <c r="A1113" s="16"/>
      <c r="C1113" s="16"/>
      <c r="D1113" s="255"/>
    </row>
    <row r="1114" spans="1:4" x14ac:dyDescent="0.2">
      <c r="A1114" s="16"/>
      <c r="C1114" s="16"/>
      <c r="D1114" s="255"/>
    </row>
    <row r="1115" spans="1:4" x14ac:dyDescent="0.2">
      <c r="A1115" s="16"/>
      <c r="C1115" s="16"/>
      <c r="D1115" s="255"/>
    </row>
    <row r="1116" spans="1:4" x14ac:dyDescent="0.2">
      <c r="A1116" s="16"/>
      <c r="C1116" s="16"/>
      <c r="D1116" s="255"/>
    </row>
    <row r="1117" spans="1:4" x14ac:dyDescent="0.2">
      <c r="A1117" s="16"/>
      <c r="C1117" s="16"/>
      <c r="D1117" s="255"/>
    </row>
    <row r="1118" spans="1:4" x14ac:dyDescent="0.2">
      <c r="A1118" s="16"/>
      <c r="C1118" s="16"/>
      <c r="D1118" s="255"/>
    </row>
    <row r="1119" spans="1:4" x14ac:dyDescent="0.2">
      <c r="A1119" s="16"/>
      <c r="C1119" s="16"/>
      <c r="D1119" s="255"/>
    </row>
    <row r="1120" spans="1:4" x14ac:dyDescent="0.2">
      <c r="A1120" s="16"/>
      <c r="C1120" s="16"/>
      <c r="D1120" s="255"/>
    </row>
    <row r="1121" spans="1:4" x14ac:dyDescent="0.2">
      <c r="A1121" s="16"/>
      <c r="C1121" s="16"/>
      <c r="D1121" s="255"/>
    </row>
    <row r="1122" spans="1:4" x14ac:dyDescent="0.2">
      <c r="A1122" s="16"/>
      <c r="C1122" s="16"/>
      <c r="D1122" s="255"/>
    </row>
    <row r="1123" spans="1:4" x14ac:dyDescent="0.2">
      <c r="A1123" s="16"/>
      <c r="C1123" s="16"/>
      <c r="D1123" s="255"/>
    </row>
    <row r="1124" spans="1:4" x14ac:dyDescent="0.2">
      <c r="A1124" s="16"/>
      <c r="C1124" s="16"/>
      <c r="D1124" s="255"/>
    </row>
    <row r="1125" spans="1:4" x14ac:dyDescent="0.2">
      <c r="A1125" s="16"/>
      <c r="C1125" s="16"/>
      <c r="D1125" s="255"/>
    </row>
    <row r="1126" spans="1:4" x14ac:dyDescent="0.2">
      <c r="A1126" s="16"/>
      <c r="C1126" s="16"/>
      <c r="D1126" s="255"/>
    </row>
    <row r="1127" spans="1:4" x14ac:dyDescent="0.2">
      <c r="A1127" s="16"/>
      <c r="C1127" s="16"/>
      <c r="D1127" s="255"/>
    </row>
    <row r="1128" spans="1:4" x14ac:dyDescent="0.2">
      <c r="A1128" s="16"/>
      <c r="C1128" s="16"/>
      <c r="D1128" s="255"/>
    </row>
    <row r="1129" spans="1:4" x14ac:dyDescent="0.2">
      <c r="A1129" s="16"/>
      <c r="C1129" s="16"/>
      <c r="D1129" s="255"/>
    </row>
    <row r="1130" spans="1:4" x14ac:dyDescent="0.2">
      <c r="A1130" s="16"/>
      <c r="C1130" s="16"/>
      <c r="D1130" s="255"/>
    </row>
    <row r="1131" spans="1:4" x14ac:dyDescent="0.2">
      <c r="A1131" s="16"/>
      <c r="C1131" s="16"/>
      <c r="D1131" s="255"/>
    </row>
    <row r="1132" spans="1:4" x14ac:dyDescent="0.2">
      <c r="A1132" s="16"/>
      <c r="C1132" s="16"/>
      <c r="D1132" s="255"/>
    </row>
    <row r="1133" spans="1:4" x14ac:dyDescent="0.2">
      <c r="A1133" s="16"/>
      <c r="C1133" s="16"/>
      <c r="D1133" s="255"/>
    </row>
    <row r="1134" spans="1:4" x14ac:dyDescent="0.2">
      <c r="A1134" s="16"/>
      <c r="C1134" s="16"/>
      <c r="D1134" s="255"/>
    </row>
    <row r="1135" spans="1:4" x14ac:dyDescent="0.2">
      <c r="A1135" s="16"/>
      <c r="C1135" s="16"/>
      <c r="D1135" s="255"/>
    </row>
    <row r="1136" spans="1:4" x14ac:dyDescent="0.2">
      <c r="A1136" s="16"/>
      <c r="C1136" s="16"/>
      <c r="D1136" s="255"/>
    </row>
    <row r="1137" spans="1:4" x14ac:dyDescent="0.2">
      <c r="A1137" s="16"/>
      <c r="C1137" s="16"/>
      <c r="D1137" s="255"/>
    </row>
    <row r="1138" spans="1:4" x14ac:dyDescent="0.2">
      <c r="A1138" s="16"/>
      <c r="C1138" s="16"/>
      <c r="D1138" s="255"/>
    </row>
    <row r="1139" spans="1:4" x14ac:dyDescent="0.2">
      <c r="A1139" s="16"/>
      <c r="C1139" s="16"/>
      <c r="D1139" s="255"/>
    </row>
    <row r="1140" spans="1:4" x14ac:dyDescent="0.2">
      <c r="A1140" s="16"/>
      <c r="C1140" s="16"/>
      <c r="D1140" s="255"/>
    </row>
    <row r="1141" spans="1:4" x14ac:dyDescent="0.2">
      <c r="A1141" s="16"/>
      <c r="C1141" s="16"/>
      <c r="D1141" s="255"/>
    </row>
    <row r="1142" spans="1:4" x14ac:dyDescent="0.2">
      <c r="A1142" s="16"/>
      <c r="C1142" s="16"/>
      <c r="D1142" s="255"/>
    </row>
    <row r="1143" spans="1:4" x14ac:dyDescent="0.2">
      <c r="A1143" s="16"/>
      <c r="C1143" s="16"/>
      <c r="D1143" s="255"/>
    </row>
    <row r="1144" spans="1:4" x14ac:dyDescent="0.2">
      <c r="A1144" s="16"/>
      <c r="C1144" s="16"/>
      <c r="D1144" s="255"/>
    </row>
    <row r="1145" spans="1:4" x14ac:dyDescent="0.2">
      <c r="A1145" s="16"/>
      <c r="C1145" s="16"/>
      <c r="D1145" s="255"/>
    </row>
    <row r="1146" spans="1:4" x14ac:dyDescent="0.2">
      <c r="A1146" s="16"/>
      <c r="C1146" s="16"/>
      <c r="D1146" s="255"/>
    </row>
    <row r="1147" spans="1:4" x14ac:dyDescent="0.2">
      <c r="A1147" s="16"/>
      <c r="C1147" s="16"/>
      <c r="D1147" s="255"/>
    </row>
    <row r="1148" spans="1:4" x14ac:dyDescent="0.2">
      <c r="A1148" s="16"/>
      <c r="C1148" s="16"/>
      <c r="D1148" s="255"/>
    </row>
    <row r="1149" spans="1:4" x14ac:dyDescent="0.2">
      <c r="A1149" s="16"/>
      <c r="C1149" s="16"/>
      <c r="D1149" s="255"/>
    </row>
    <row r="1150" spans="1:4" x14ac:dyDescent="0.2">
      <c r="A1150" s="16"/>
      <c r="C1150" s="16"/>
      <c r="D1150" s="255"/>
    </row>
    <row r="1151" spans="1:4" x14ac:dyDescent="0.2">
      <c r="A1151" s="16"/>
      <c r="C1151" s="16"/>
      <c r="D1151" s="255"/>
    </row>
    <row r="1152" spans="1:4" x14ac:dyDescent="0.2">
      <c r="A1152" s="16"/>
      <c r="C1152" s="16"/>
      <c r="D1152" s="255"/>
    </row>
    <row r="1153" spans="1:4" x14ac:dyDescent="0.2">
      <c r="A1153" s="16"/>
      <c r="C1153" s="16"/>
      <c r="D1153" s="255"/>
    </row>
    <row r="1154" spans="1:4" x14ac:dyDescent="0.2">
      <c r="A1154" s="16"/>
      <c r="C1154" s="16"/>
      <c r="D1154" s="255"/>
    </row>
    <row r="1155" spans="1:4" x14ac:dyDescent="0.2">
      <c r="A1155" s="16"/>
      <c r="C1155" s="16"/>
      <c r="D1155" s="255"/>
    </row>
    <row r="1156" spans="1:4" x14ac:dyDescent="0.2">
      <c r="A1156" s="16"/>
      <c r="C1156" s="16"/>
      <c r="D1156" s="255"/>
    </row>
    <row r="1157" spans="1:4" x14ac:dyDescent="0.2">
      <c r="A1157" s="16"/>
      <c r="C1157" s="16"/>
      <c r="D1157" s="255"/>
    </row>
    <row r="1158" spans="1:4" x14ac:dyDescent="0.2">
      <c r="A1158" s="16"/>
      <c r="C1158" s="16"/>
      <c r="D1158" s="255"/>
    </row>
    <row r="1159" spans="1:4" x14ac:dyDescent="0.2">
      <c r="A1159" s="16"/>
      <c r="C1159" s="16"/>
      <c r="D1159" s="255"/>
    </row>
    <row r="1160" spans="1:4" x14ac:dyDescent="0.2">
      <c r="A1160" s="16"/>
      <c r="C1160" s="16"/>
      <c r="D1160" s="255"/>
    </row>
    <row r="1161" spans="1:4" x14ac:dyDescent="0.2">
      <c r="A1161" s="16"/>
      <c r="C1161" s="16"/>
      <c r="D1161" s="255"/>
    </row>
    <row r="1162" spans="1:4" x14ac:dyDescent="0.2">
      <c r="A1162" s="16"/>
      <c r="C1162" s="16"/>
      <c r="D1162" s="255"/>
    </row>
    <row r="1163" spans="1:4" x14ac:dyDescent="0.2">
      <c r="A1163" s="16"/>
      <c r="C1163" s="16"/>
      <c r="D1163" s="255"/>
    </row>
    <row r="1164" spans="1:4" x14ac:dyDescent="0.2">
      <c r="A1164" s="16"/>
      <c r="C1164" s="16"/>
      <c r="D1164" s="255"/>
    </row>
    <row r="1165" spans="1:4" x14ac:dyDescent="0.2">
      <c r="A1165" s="16"/>
      <c r="C1165" s="16"/>
      <c r="D1165" s="255"/>
    </row>
    <row r="1166" spans="1:4" x14ac:dyDescent="0.2">
      <c r="A1166" s="16"/>
      <c r="C1166" s="16"/>
      <c r="D1166" s="255"/>
    </row>
    <row r="1167" spans="1:4" x14ac:dyDescent="0.2">
      <c r="A1167" s="16"/>
      <c r="C1167" s="16"/>
      <c r="D1167" s="255"/>
    </row>
    <row r="1168" spans="1:4" x14ac:dyDescent="0.2">
      <c r="A1168" s="16"/>
      <c r="C1168" s="16"/>
      <c r="D1168" s="255"/>
    </row>
    <row r="1169" spans="1:4" x14ac:dyDescent="0.2">
      <c r="A1169" s="16"/>
      <c r="C1169" s="16"/>
      <c r="D1169" s="255"/>
    </row>
    <row r="1170" spans="1:4" x14ac:dyDescent="0.2">
      <c r="A1170" s="16"/>
      <c r="C1170" s="16"/>
      <c r="D1170" s="255"/>
    </row>
    <row r="1171" spans="1:4" x14ac:dyDescent="0.2">
      <c r="A1171" s="16"/>
      <c r="C1171" s="16"/>
      <c r="D1171" s="255"/>
    </row>
    <row r="1172" spans="1:4" x14ac:dyDescent="0.2">
      <c r="A1172" s="16"/>
      <c r="C1172" s="16"/>
      <c r="D1172" s="255"/>
    </row>
    <row r="1173" spans="1:4" x14ac:dyDescent="0.2">
      <c r="A1173" s="16"/>
      <c r="C1173" s="16"/>
      <c r="D1173" s="255"/>
    </row>
    <row r="1174" spans="1:4" x14ac:dyDescent="0.2">
      <c r="A1174" s="16"/>
      <c r="C1174" s="16"/>
      <c r="D1174" s="255"/>
    </row>
    <row r="1175" spans="1:4" x14ac:dyDescent="0.2">
      <c r="A1175" s="16"/>
      <c r="C1175" s="16"/>
      <c r="D1175" s="255"/>
    </row>
    <row r="1176" spans="1:4" x14ac:dyDescent="0.2">
      <c r="A1176" s="16"/>
      <c r="C1176" s="16"/>
      <c r="D1176" s="255"/>
    </row>
    <row r="1177" spans="1:4" x14ac:dyDescent="0.2">
      <c r="A1177" s="16"/>
      <c r="C1177" s="16"/>
      <c r="D1177" s="255"/>
    </row>
    <row r="1178" spans="1:4" x14ac:dyDescent="0.2">
      <c r="A1178" s="16"/>
      <c r="C1178" s="16"/>
      <c r="D1178" s="255"/>
    </row>
    <row r="1179" spans="1:4" x14ac:dyDescent="0.2">
      <c r="A1179" s="16"/>
      <c r="C1179" s="16"/>
      <c r="D1179" s="255"/>
    </row>
    <row r="1180" spans="1:4" x14ac:dyDescent="0.2">
      <c r="A1180" s="16"/>
      <c r="C1180" s="16"/>
      <c r="D1180" s="255"/>
    </row>
    <row r="1181" spans="1:4" x14ac:dyDescent="0.2">
      <c r="A1181" s="16"/>
      <c r="C1181" s="16"/>
      <c r="D1181" s="255"/>
    </row>
    <row r="1182" spans="1:4" x14ac:dyDescent="0.2">
      <c r="A1182" s="16"/>
      <c r="C1182" s="16"/>
      <c r="D1182" s="255"/>
    </row>
    <row r="1183" spans="1:4" x14ac:dyDescent="0.2">
      <c r="A1183" s="16"/>
      <c r="C1183" s="16"/>
      <c r="D1183" s="255"/>
    </row>
    <row r="1184" spans="1:4" x14ac:dyDescent="0.2">
      <c r="A1184" s="16"/>
      <c r="C1184" s="16"/>
      <c r="D1184" s="255"/>
    </row>
    <row r="1185" spans="1:4" x14ac:dyDescent="0.2">
      <c r="A1185" s="16"/>
      <c r="C1185" s="16"/>
      <c r="D1185" s="255"/>
    </row>
    <row r="1186" spans="1:4" x14ac:dyDescent="0.2">
      <c r="A1186" s="16"/>
      <c r="C1186" s="16"/>
      <c r="D1186" s="255"/>
    </row>
    <row r="1187" spans="1:4" x14ac:dyDescent="0.2">
      <c r="A1187" s="16"/>
      <c r="C1187" s="16"/>
      <c r="D1187" s="255"/>
    </row>
    <row r="1188" spans="1:4" x14ac:dyDescent="0.2">
      <c r="A1188" s="16"/>
      <c r="C1188" s="16"/>
      <c r="D1188" s="255"/>
    </row>
    <row r="1189" spans="1:4" x14ac:dyDescent="0.2">
      <c r="A1189" s="16"/>
      <c r="C1189" s="16"/>
      <c r="D1189" s="255"/>
    </row>
    <row r="1190" spans="1:4" x14ac:dyDescent="0.2">
      <c r="A1190" s="16"/>
      <c r="C1190" s="16"/>
      <c r="D1190" s="255"/>
    </row>
    <row r="1191" spans="1:4" x14ac:dyDescent="0.2">
      <c r="A1191" s="16"/>
      <c r="C1191" s="16"/>
      <c r="D1191" s="255"/>
    </row>
    <row r="1192" spans="1:4" x14ac:dyDescent="0.2">
      <c r="A1192" s="16"/>
      <c r="C1192" s="16"/>
      <c r="D1192" s="255"/>
    </row>
    <row r="1193" spans="1:4" x14ac:dyDescent="0.2">
      <c r="A1193" s="16"/>
      <c r="C1193" s="16"/>
      <c r="D1193" s="255"/>
    </row>
    <row r="1194" spans="1:4" x14ac:dyDescent="0.2">
      <c r="A1194" s="16"/>
      <c r="C1194" s="16"/>
      <c r="D1194" s="255"/>
    </row>
    <row r="1195" spans="1:4" x14ac:dyDescent="0.2">
      <c r="A1195" s="16"/>
      <c r="C1195" s="16"/>
      <c r="D1195" s="255"/>
    </row>
    <row r="1196" spans="1:4" x14ac:dyDescent="0.2">
      <c r="A1196" s="16"/>
      <c r="C1196" s="16"/>
      <c r="D1196" s="255"/>
    </row>
    <row r="1197" spans="1:4" x14ac:dyDescent="0.2">
      <c r="A1197" s="16"/>
      <c r="C1197" s="16"/>
      <c r="D1197" s="255"/>
    </row>
    <row r="1198" spans="1:4" x14ac:dyDescent="0.2">
      <c r="A1198" s="16"/>
      <c r="C1198" s="16"/>
      <c r="D1198" s="255"/>
    </row>
    <row r="1199" spans="1:4" x14ac:dyDescent="0.2">
      <c r="A1199" s="16"/>
      <c r="C1199" s="16"/>
      <c r="D1199" s="255"/>
    </row>
    <row r="1200" spans="1:4" x14ac:dyDescent="0.2">
      <c r="A1200" s="16"/>
      <c r="C1200" s="16"/>
      <c r="D1200" s="255"/>
    </row>
    <row r="1201" spans="1:4" x14ac:dyDescent="0.2">
      <c r="A1201" s="16"/>
      <c r="C1201" s="16"/>
      <c r="D1201" s="255"/>
    </row>
    <row r="1202" spans="1:4" x14ac:dyDescent="0.2">
      <c r="A1202" s="16"/>
      <c r="C1202" s="16"/>
      <c r="D1202" s="255"/>
    </row>
    <row r="1203" spans="1:4" x14ac:dyDescent="0.2">
      <c r="A1203" s="16"/>
      <c r="C1203" s="16"/>
      <c r="D1203" s="255"/>
    </row>
    <row r="1204" spans="1:4" x14ac:dyDescent="0.2">
      <c r="A1204" s="16"/>
      <c r="C1204" s="16"/>
      <c r="D1204" s="255"/>
    </row>
    <row r="1205" spans="1:4" x14ac:dyDescent="0.2">
      <c r="A1205" s="16"/>
      <c r="C1205" s="16"/>
      <c r="D1205" s="255"/>
    </row>
    <row r="1206" spans="1:4" x14ac:dyDescent="0.2">
      <c r="A1206" s="16"/>
      <c r="C1206" s="16"/>
      <c r="D1206" s="255"/>
    </row>
    <row r="1207" spans="1:4" x14ac:dyDescent="0.2">
      <c r="A1207" s="16"/>
      <c r="C1207" s="16"/>
      <c r="D1207" s="255"/>
    </row>
    <row r="1208" spans="1:4" x14ac:dyDescent="0.2">
      <c r="A1208" s="16"/>
      <c r="C1208" s="16"/>
      <c r="D1208" s="255"/>
    </row>
    <row r="1209" spans="1:4" x14ac:dyDescent="0.2">
      <c r="A1209" s="16"/>
      <c r="C1209" s="16"/>
      <c r="D1209" s="255"/>
    </row>
    <row r="1210" spans="1:4" x14ac:dyDescent="0.2">
      <c r="A1210" s="16"/>
      <c r="C1210" s="16"/>
      <c r="D1210" s="255"/>
    </row>
    <row r="1211" spans="1:4" x14ac:dyDescent="0.2">
      <c r="A1211" s="16"/>
      <c r="C1211" s="16"/>
      <c r="D1211" s="255"/>
    </row>
    <row r="1212" spans="1:4" x14ac:dyDescent="0.2">
      <c r="A1212" s="16"/>
      <c r="C1212" s="16"/>
      <c r="D1212" s="255"/>
    </row>
    <row r="1213" spans="1:4" x14ac:dyDescent="0.2">
      <c r="A1213" s="16"/>
      <c r="C1213" s="16"/>
      <c r="D1213" s="255"/>
    </row>
    <row r="1214" spans="1:4" x14ac:dyDescent="0.2">
      <c r="A1214" s="16"/>
      <c r="C1214" s="16"/>
      <c r="D1214" s="255"/>
    </row>
    <row r="1215" spans="1:4" x14ac:dyDescent="0.2">
      <c r="A1215" s="16"/>
      <c r="C1215" s="16"/>
      <c r="D1215" s="255"/>
    </row>
    <row r="1216" spans="1:4" x14ac:dyDescent="0.2">
      <c r="A1216" s="16"/>
      <c r="C1216" s="16"/>
      <c r="D1216" s="255"/>
    </row>
    <row r="1217" spans="1:4" x14ac:dyDescent="0.2">
      <c r="A1217" s="16"/>
      <c r="C1217" s="16"/>
      <c r="D1217" s="255"/>
    </row>
    <row r="1218" spans="1:4" x14ac:dyDescent="0.2">
      <c r="A1218" s="16"/>
      <c r="C1218" s="16"/>
      <c r="D1218" s="255"/>
    </row>
    <row r="1219" spans="1:4" x14ac:dyDescent="0.2">
      <c r="A1219" s="16"/>
      <c r="C1219" s="16"/>
      <c r="D1219" s="255"/>
    </row>
    <row r="1220" spans="1:4" x14ac:dyDescent="0.2">
      <c r="A1220" s="16"/>
      <c r="C1220" s="16"/>
      <c r="D1220" s="255"/>
    </row>
    <row r="1221" spans="1:4" x14ac:dyDescent="0.2">
      <c r="A1221" s="16"/>
      <c r="C1221" s="16"/>
      <c r="D1221" s="255"/>
    </row>
    <row r="1222" spans="1:4" x14ac:dyDescent="0.2">
      <c r="A1222" s="16"/>
      <c r="C1222" s="16"/>
      <c r="D1222" s="255"/>
    </row>
    <row r="1223" spans="1:4" x14ac:dyDescent="0.2">
      <c r="A1223" s="16"/>
      <c r="C1223" s="16"/>
      <c r="D1223" s="255"/>
    </row>
    <row r="1224" spans="1:4" x14ac:dyDescent="0.2">
      <c r="A1224" s="16"/>
      <c r="C1224" s="16"/>
      <c r="D1224" s="255"/>
    </row>
    <row r="1225" spans="1:4" x14ac:dyDescent="0.2">
      <c r="A1225" s="16"/>
      <c r="C1225" s="16"/>
      <c r="D1225" s="255"/>
    </row>
    <row r="1226" spans="1:4" x14ac:dyDescent="0.2">
      <c r="A1226" s="16"/>
      <c r="C1226" s="16"/>
      <c r="D1226" s="255"/>
    </row>
    <row r="1227" spans="1:4" x14ac:dyDescent="0.2">
      <c r="A1227" s="16"/>
      <c r="C1227" s="16"/>
      <c r="D1227" s="255"/>
    </row>
    <row r="1228" spans="1:4" x14ac:dyDescent="0.2">
      <c r="A1228" s="16"/>
      <c r="C1228" s="16"/>
      <c r="D1228" s="255"/>
    </row>
    <row r="1229" spans="1:4" x14ac:dyDescent="0.2">
      <c r="A1229" s="16"/>
      <c r="C1229" s="16"/>
      <c r="D1229" s="255"/>
    </row>
  </sheetData>
  <mergeCells count="73">
    <mergeCell ref="A173:D173"/>
    <mergeCell ref="A176:C176"/>
    <mergeCell ref="A234:D234"/>
    <mergeCell ref="A642:D642"/>
    <mergeCell ref="A590:C590"/>
    <mergeCell ref="A568:D568"/>
    <mergeCell ref="A354:D354"/>
    <mergeCell ref="A525:D525"/>
    <mergeCell ref="A334:D334"/>
    <mergeCell ref="A335:D335"/>
    <mergeCell ref="A341:D341"/>
    <mergeCell ref="A509:D509"/>
    <mergeCell ref="A498:D498"/>
    <mergeCell ref="A379:D379"/>
    <mergeCell ref="A439:C439"/>
    <mergeCell ref="A508:D508"/>
    <mergeCell ref="A348:D348"/>
    <mergeCell ref="A352:C352"/>
    <mergeCell ref="A643:D643"/>
    <mergeCell ref="A273:C273"/>
    <mergeCell ref="A275:D275"/>
    <mergeCell ref="A378:C378"/>
    <mergeCell ref="A300:D300"/>
    <mergeCell ref="A333:C333"/>
    <mergeCell ref="A353:D353"/>
    <mergeCell ref="A687:C687"/>
    <mergeCell ref="A529:D529"/>
    <mergeCell ref="A177:D177"/>
    <mergeCell ref="A178:D178"/>
    <mergeCell ref="A214:C214"/>
    <mergeCell ref="A215:D215"/>
    <mergeCell ref="A238:C238"/>
    <mergeCell ref="A233:C233"/>
    <mergeCell ref="A507:C507"/>
    <mergeCell ref="A494:D494"/>
    <mergeCell ref="A499:D499"/>
    <mergeCell ref="A380:D380"/>
    <mergeCell ref="A440:D440"/>
    <mergeCell ref="A497:C497"/>
    <mergeCell ref="A493:C493"/>
    <mergeCell ref="A260:D260"/>
    <mergeCell ref="A161:C161"/>
    <mergeCell ref="A168:D168"/>
    <mergeCell ref="B710:C710"/>
    <mergeCell ref="A688:D688"/>
    <mergeCell ref="B708:C708"/>
    <mergeCell ref="B709:C709"/>
    <mergeCell ref="A524:C524"/>
    <mergeCell ref="A528:C528"/>
    <mergeCell ref="A641:C641"/>
    <mergeCell ref="A553:D553"/>
    <mergeCell ref="A554:D554"/>
    <mergeCell ref="A530:D530"/>
    <mergeCell ref="A543:D543"/>
    <mergeCell ref="A567:C567"/>
    <mergeCell ref="A591:D591"/>
    <mergeCell ref="A592:D592"/>
    <mergeCell ref="A172:C172"/>
    <mergeCell ref="A169:D169"/>
    <mergeCell ref="A369:D369"/>
    <mergeCell ref="A368:C368"/>
    <mergeCell ref="A3:D3"/>
    <mergeCell ref="A5:D5"/>
    <mergeCell ref="A148:D148"/>
    <mergeCell ref="A167:C167"/>
    <mergeCell ref="A299:C299"/>
    <mergeCell ref="A135:D135"/>
    <mergeCell ref="A239:D239"/>
    <mergeCell ref="A274:D274"/>
    <mergeCell ref="A240:D240"/>
    <mergeCell ref="A259:C259"/>
    <mergeCell ref="A149:D149"/>
    <mergeCell ref="A162:D162"/>
  </mergeCells>
  <phoneticPr fontId="0" type="noConversion"/>
  <printOptions horizontalCentered="1"/>
  <pageMargins left="0.59055118110236227" right="0" top="0.39370078740157483" bottom="0.19685039370078741" header="0.70866141732283472" footer="0.51181102362204722"/>
  <pageSetup paperSize="9" scale="99" orientation="portrait" r:id="rId1"/>
  <headerFooter alignWithMargins="0">
    <oddFooter>Strona &amp;P z &amp;N</oddFooter>
  </headerFooter>
  <rowBreaks count="2" manualBreakCount="2">
    <brk id="176" max="3" man="1"/>
    <brk id="552"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zoomScaleNormal="100" workbookViewId="0">
      <selection activeCell="C22" sqref="C22"/>
    </sheetView>
  </sheetViews>
  <sheetFormatPr defaultRowHeight="12.75" x14ac:dyDescent="0.2"/>
  <cols>
    <col min="1" max="1" width="5.85546875" style="29" customWidth="1"/>
    <col min="2" max="2" width="42.42578125" customWidth="1"/>
    <col min="3" max="3" width="23" style="118" bestFit="1" customWidth="1"/>
    <col min="4" max="4" width="20.140625" style="25" customWidth="1"/>
    <col min="5" max="5" width="38" customWidth="1"/>
  </cols>
  <sheetData>
    <row r="1" spans="1:5" ht="16.5" x14ac:dyDescent="0.25">
      <c r="A1" s="7" t="s">
        <v>1390</v>
      </c>
      <c r="D1" s="26"/>
    </row>
    <row r="2" spans="1:5" ht="16.5" x14ac:dyDescent="0.25">
      <c r="B2" s="7"/>
    </row>
    <row r="3" spans="1:5" ht="12.75" customHeight="1" x14ac:dyDescent="0.2">
      <c r="B3" s="575" t="s">
        <v>58</v>
      </c>
      <c r="C3" s="575"/>
      <c r="D3" s="575"/>
    </row>
    <row r="4" spans="1:5" ht="25.5" x14ac:dyDescent="0.2">
      <c r="A4" s="128" t="s">
        <v>13</v>
      </c>
      <c r="B4" s="128" t="s">
        <v>11</v>
      </c>
      <c r="C4" s="98" t="s">
        <v>22</v>
      </c>
      <c r="D4" s="127" t="s">
        <v>10</v>
      </c>
    </row>
    <row r="5" spans="1:5" ht="51" x14ac:dyDescent="0.2">
      <c r="A5" s="39" t="s">
        <v>79</v>
      </c>
      <c r="B5" s="24" t="s">
        <v>59</v>
      </c>
      <c r="C5" s="119">
        <f>696338.58+11263</f>
        <v>707601.58</v>
      </c>
      <c r="D5" s="19"/>
      <c r="E5" s="384" t="s">
        <v>1391</v>
      </c>
    </row>
    <row r="6" spans="1:5" s="6" customFormat="1" ht="26.25" customHeight="1" x14ac:dyDescent="0.2">
      <c r="A6" s="39" t="s">
        <v>88</v>
      </c>
      <c r="B6" s="1" t="s">
        <v>75</v>
      </c>
      <c r="C6" s="50">
        <v>780189.69000000006</v>
      </c>
      <c r="D6" s="19"/>
    </row>
    <row r="7" spans="1:5" s="6" customFormat="1" ht="26.25" customHeight="1" x14ac:dyDescent="0.2">
      <c r="A7" s="39" t="s">
        <v>89</v>
      </c>
      <c r="B7" s="1" t="s">
        <v>60</v>
      </c>
      <c r="C7" s="120">
        <v>1047841.3999999999</v>
      </c>
      <c r="D7" s="19"/>
    </row>
    <row r="8" spans="1:5" s="6" customFormat="1" ht="26.25" customHeight="1" x14ac:dyDescent="0.2">
      <c r="A8" s="39" t="s">
        <v>90</v>
      </c>
      <c r="B8" s="1" t="s">
        <v>61</v>
      </c>
      <c r="C8" s="119">
        <f>20479.5+681781.13</f>
        <v>702260.63</v>
      </c>
      <c r="D8" s="377">
        <v>33057.01</v>
      </c>
    </row>
    <row r="9" spans="1:5" s="51" customFormat="1" ht="26.25" customHeight="1" x14ac:dyDescent="0.2">
      <c r="A9" s="55" t="s">
        <v>91</v>
      </c>
      <c r="B9" s="58" t="s">
        <v>62</v>
      </c>
      <c r="C9" s="121">
        <v>263831.74</v>
      </c>
      <c r="D9" s="57"/>
    </row>
    <row r="10" spans="1:5" s="6" customFormat="1" ht="26.25" customHeight="1" x14ac:dyDescent="0.2">
      <c r="A10" s="39" t="s">
        <v>92</v>
      </c>
      <c r="B10" s="170" t="s">
        <v>1297</v>
      </c>
      <c r="C10" s="205">
        <f>635866.26+3538+400+82695.52</f>
        <v>722499.78</v>
      </c>
      <c r="D10" s="28">
        <v>103068.45</v>
      </c>
      <c r="E10" s="173"/>
    </row>
    <row r="11" spans="1:5" s="6" customFormat="1" ht="26.25" customHeight="1" x14ac:dyDescent="0.2">
      <c r="A11" s="39" t="s">
        <v>93</v>
      </c>
      <c r="B11" s="18" t="s">
        <v>63</v>
      </c>
      <c r="C11" s="123">
        <v>22770.47</v>
      </c>
      <c r="D11" s="49">
        <v>12277.48</v>
      </c>
      <c r="E11" s="173" t="s">
        <v>1314</v>
      </c>
    </row>
    <row r="12" spans="1:5" s="6" customFormat="1" ht="26.25" customHeight="1" x14ac:dyDescent="0.2">
      <c r="A12" s="39" t="s">
        <v>94</v>
      </c>
      <c r="B12" s="42" t="s">
        <v>80</v>
      </c>
      <c r="C12" s="124">
        <v>534682.22</v>
      </c>
      <c r="D12" s="28">
        <v>77700.52</v>
      </c>
    </row>
    <row r="13" spans="1:5" s="51" customFormat="1" ht="26.25" customHeight="1" x14ac:dyDescent="0.2">
      <c r="A13" s="55" t="s">
        <v>95</v>
      </c>
      <c r="B13" s="56" t="s">
        <v>83</v>
      </c>
      <c r="C13" s="125">
        <v>301205.42000000004</v>
      </c>
      <c r="D13" s="28">
        <v>54904.66</v>
      </c>
    </row>
    <row r="14" spans="1:5" s="6" customFormat="1" ht="26.25" customHeight="1" x14ac:dyDescent="0.2">
      <c r="A14" s="39" t="s">
        <v>96</v>
      </c>
      <c r="B14" s="41" t="s">
        <v>64</v>
      </c>
      <c r="C14" s="157">
        <v>56026.93</v>
      </c>
      <c r="D14" s="19"/>
    </row>
    <row r="15" spans="1:5" s="6" customFormat="1" ht="26.25" customHeight="1" x14ac:dyDescent="0.2">
      <c r="A15" s="39" t="s">
        <v>97</v>
      </c>
      <c r="B15" s="1" t="s">
        <v>82</v>
      </c>
      <c r="C15" s="122">
        <v>31883.85</v>
      </c>
      <c r="D15" s="19"/>
    </row>
    <row r="16" spans="1:5" s="6" customFormat="1" ht="26.25" customHeight="1" x14ac:dyDescent="0.2">
      <c r="A16" s="39" t="s">
        <v>98</v>
      </c>
      <c r="B16" s="1" t="s">
        <v>65</v>
      </c>
      <c r="C16" s="60">
        <v>174761.33</v>
      </c>
      <c r="D16" s="19"/>
    </row>
    <row r="17" spans="1:4" s="6" customFormat="1" ht="26.25" customHeight="1" x14ac:dyDescent="0.2">
      <c r="A17" s="39" t="s">
        <v>99</v>
      </c>
      <c r="B17" s="1" t="s">
        <v>66</v>
      </c>
      <c r="C17" s="120">
        <v>857469.82</v>
      </c>
      <c r="D17" s="19"/>
    </row>
    <row r="18" spans="1:4" s="6" customFormat="1" ht="26.25" customHeight="1" x14ac:dyDescent="0.2">
      <c r="A18" s="39" t="s">
        <v>100</v>
      </c>
      <c r="B18" s="18" t="s">
        <v>67</v>
      </c>
      <c r="C18" s="120">
        <v>737908.05</v>
      </c>
      <c r="D18" s="19"/>
    </row>
    <row r="19" spans="1:4" s="6" customFormat="1" ht="26.25" customHeight="1" x14ac:dyDescent="0.2">
      <c r="A19" s="39" t="s">
        <v>101</v>
      </c>
      <c r="B19" s="38" t="s">
        <v>68</v>
      </c>
      <c r="C19" s="119">
        <f>3882.24+251151.85</f>
        <v>255034.09</v>
      </c>
      <c r="D19" s="28"/>
    </row>
    <row r="20" spans="1:4" ht="18" customHeight="1" x14ac:dyDescent="0.2">
      <c r="A20" s="136"/>
      <c r="B20" s="137" t="s">
        <v>12</v>
      </c>
      <c r="C20" s="138">
        <f>SUM(C5:C19)</f>
        <v>7195966.9999999991</v>
      </c>
      <c r="D20" s="139">
        <f>SUM(D5:D19)</f>
        <v>281008.12</v>
      </c>
    </row>
    <row r="21" spans="1:4" x14ac:dyDescent="0.2">
      <c r="B21" s="6"/>
      <c r="C21" s="126"/>
      <c r="D21" s="27"/>
    </row>
    <row r="22" spans="1:4" x14ac:dyDescent="0.2">
      <c r="B22" s="6"/>
      <c r="C22" s="126"/>
      <c r="D22" s="27"/>
    </row>
    <row r="23" spans="1:4" x14ac:dyDescent="0.2">
      <c r="B23" s="6"/>
      <c r="C23" s="126"/>
      <c r="D23" s="27"/>
    </row>
    <row r="24" spans="1:4" x14ac:dyDescent="0.2">
      <c r="B24" s="6"/>
      <c r="C24" s="126"/>
      <c r="D24" s="27"/>
    </row>
    <row r="25" spans="1:4" x14ac:dyDescent="0.2">
      <c r="B25" s="6"/>
      <c r="C25" s="126"/>
      <c r="D25" s="27"/>
    </row>
    <row r="26" spans="1:4" x14ac:dyDescent="0.2">
      <c r="B26" s="6"/>
      <c r="C26" s="126"/>
      <c r="D26" s="27"/>
    </row>
    <row r="27" spans="1:4" x14ac:dyDescent="0.2">
      <c r="B27" s="6"/>
      <c r="C27" s="126"/>
      <c r="D27" s="27"/>
    </row>
    <row r="28" spans="1:4" x14ac:dyDescent="0.2">
      <c r="B28" s="6"/>
      <c r="C28" s="126"/>
      <c r="D28" s="27"/>
    </row>
    <row r="29" spans="1:4" x14ac:dyDescent="0.2">
      <c r="B29" s="6"/>
      <c r="C29" s="126"/>
      <c r="D29" s="27"/>
    </row>
  </sheetData>
  <mergeCells count="1">
    <mergeCell ref="B3:D3"/>
  </mergeCells>
  <phoneticPr fontId="11" type="noConversion"/>
  <printOptions horizontalCentered="1"/>
  <pageMargins left="0.78740157480314965" right="0.78740157480314965" top="0.98425196850393704" bottom="0.98425196850393704" header="0.51181102362204722" footer="0.51181102362204722"/>
  <pageSetup paperSize="9" scale="67"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37"/>
  <sheetViews>
    <sheetView workbookViewId="0"/>
  </sheetViews>
  <sheetFormatPr defaultRowHeight="12.75" x14ac:dyDescent="0.2"/>
  <cols>
    <col min="1" max="1" width="5" style="9" customWidth="1"/>
    <col min="2" max="2" width="36.5703125" style="8" customWidth="1"/>
    <col min="3" max="3" width="28.28515625" style="9" customWidth="1"/>
    <col min="4" max="4" width="25.85546875" style="8" customWidth="1"/>
    <col min="5" max="5" width="13.42578125" style="8" customWidth="1"/>
    <col min="6" max="6" width="16.85546875" style="8" customWidth="1"/>
    <col min="7" max="7" width="19" style="95" customWidth="1"/>
    <col min="8" max="8" width="32.28515625" style="8" customWidth="1"/>
    <col min="9" max="9" width="19.42578125" style="8" customWidth="1"/>
    <col min="10" max="10" width="28.28515625" style="9" customWidth="1"/>
    <col min="11" max="77" width="9.140625" style="144"/>
    <col min="78" max="16384" width="9.140625" style="8"/>
  </cols>
  <sheetData>
    <row r="1" spans="1:10" x14ac:dyDescent="0.2">
      <c r="A1" s="14" t="s">
        <v>1392</v>
      </c>
      <c r="I1" s="14"/>
    </row>
    <row r="2" spans="1:10" ht="51" x14ac:dyDescent="0.2">
      <c r="A2" s="35" t="s">
        <v>4</v>
      </c>
      <c r="B2" s="36" t="s">
        <v>24</v>
      </c>
      <c r="C2" s="37" t="s">
        <v>25</v>
      </c>
      <c r="D2" s="37" t="s">
        <v>26</v>
      </c>
      <c r="E2" s="37" t="s">
        <v>15</v>
      </c>
      <c r="F2" s="37" t="s">
        <v>27</v>
      </c>
      <c r="G2" s="37" t="s">
        <v>28</v>
      </c>
      <c r="H2" s="37" t="s">
        <v>29</v>
      </c>
      <c r="I2" s="37" t="s">
        <v>30</v>
      </c>
      <c r="J2" s="37" t="s">
        <v>31</v>
      </c>
    </row>
    <row r="3" spans="1:10" x14ac:dyDescent="0.2">
      <c r="A3" s="542" t="s">
        <v>87</v>
      </c>
      <c r="B3" s="529"/>
      <c r="C3" s="529"/>
      <c r="D3" s="529"/>
      <c r="E3" s="83"/>
      <c r="F3" s="84"/>
      <c r="G3" s="96"/>
      <c r="H3" s="84"/>
      <c r="I3" s="84"/>
      <c r="J3" s="436"/>
    </row>
    <row r="4" spans="1:10" ht="25.5" x14ac:dyDescent="0.2">
      <c r="A4" s="166" t="s">
        <v>79</v>
      </c>
      <c r="B4" s="385" t="s">
        <v>531</v>
      </c>
      <c r="C4" s="386"/>
      <c r="D4" s="387"/>
      <c r="E4" s="388">
        <v>2005</v>
      </c>
      <c r="F4" s="389"/>
      <c r="G4" s="390">
        <v>35900</v>
      </c>
      <c r="H4" s="391"/>
      <c r="I4" s="391"/>
      <c r="J4" s="392" t="s">
        <v>532</v>
      </c>
    </row>
    <row r="5" spans="1:10" x14ac:dyDescent="0.2">
      <c r="A5" s="166" t="s">
        <v>88</v>
      </c>
      <c r="B5" s="385" t="s">
        <v>533</v>
      </c>
      <c r="C5" s="393"/>
      <c r="D5" s="393"/>
      <c r="E5" s="388" t="s">
        <v>534</v>
      </c>
      <c r="F5" s="394"/>
      <c r="G5" s="395">
        <v>40028.9</v>
      </c>
      <c r="H5" s="396"/>
      <c r="I5" s="396"/>
      <c r="J5" s="392" t="s">
        <v>532</v>
      </c>
    </row>
    <row r="6" spans="1:10" x14ac:dyDescent="0.2">
      <c r="A6" s="166" t="s">
        <v>89</v>
      </c>
      <c r="B6" s="385" t="s">
        <v>535</v>
      </c>
      <c r="C6" s="393" t="s">
        <v>536</v>
      </c>
      <c r="D6" s="393" t="s">
        <v>537</v>
      </c>
      <c r="E6" s="388" t="s">
        <v>538</v>
      </c>
      <c r="F6" s="394" t="s">
        <v>539</v>
      </c>
      <c r="G6" s="395">
        <v>9225</v>
      </c>
      <c r="H6" s="396"/>
      <c r="I6" s="396"/>
      <c r="J6" s="392" t="s">
        <v>532</v>
      </c>
    </row>
    <row r="7" spans="1:10" x14ac:dyDescent="0.2">
      <c r="A7" s="166" t="s">
        <v>90</v>
      </c>
      <c r="B7" s="385" t="s">
        <v>540</v>
      </c>
      <c r="C7" s="393">
        <v>4907</v>
      </c>
      <c r="D7" s="393" t="s">
        <v>541</v>
      </c>
      <c r="E7" s="388" t="s">
        <v>538</v>
      </c>
      <c r="F7" s="394" t="s">
        <v>542</v>
      </c>
      <c r="G7" s="395">
        <v>5535</v>
      </c>
      <c r="H7" s="396"/>
      <c r="I7" s="396"/>
      <c r="J7" s="397" t="s">
        <v>532</v>
      </c>
    </row>
    <row r="8" spans="1:10" x14ac:dyDescent="0.2">
      <c r="A8" s="166" t="s">
        <v>91</v>
      </c>
      <c r="B8" s="385" t="s">
        <v>543</v>
      </c>
      <c r="C8" s="386"/>
      <c r="D8" s="387"/>
      <c r="E8" s="388" t="s">
        <v>544</v>
      </c>
      <c r="F8" s="389"/>
      <c r="G8" s="390">
        <v>2850</v>
      </c>
      <c r="H8" s="398"/>
      <c r="I8" s="399"/>
      <c r="J8" s="397" t="s">
        <v>1296</v>
      </c>
    </row>
    <row r="9" spans="1:10" x14ac:dyDescent="0.2">
      <c r="A9" s="166" t="s">
        <v>92</v>
      </c>
      <c r="B9" s="400" t="s">
        <v>545</v>
      </c>
      <c r="C9" s="401"/>
      <c r="D9" s="393"/>
      <c r="E9" s="388" t="s">
        <v>544</v>
      </c>
      <c r="F9" s="394"/>
      <c r="G9" s="395">
        <v>4200</v>
      </c>
      <c r="H9" s="398"/>
      <c r="I9" s="399"/>
      <c r="J9" s="397" t="s">
        <v>1296</v>
      </c>
    </row>
    <row r="10" spans="1:10" x14ac:dyDescent="0.2">
      <c r="A10" s="166" t="s">
        <v>93</v>
      </c>
      <c r="B10" s="400" t="s">
        <v>546</v>
      </c>
      <c r="C10" s="401" t="s">
        <v>547</v>
      </c>
      <c r="D10" s="393" t="s">
        <v>548</v>
      </c>
      <c r="E10" s="388" t="s">
        <v>538</v>
      </c>
      <c r="F10" s="394" t="s">
        <v>549</v>
      </c>
      <c r="G10" s="395">
        <v>5719.5</v>
      </c>
      <c r="H10" s="398"/>
      <c r="I10" s="399"/>
      <c r="J10" s="392" t="s">
        <v>532</v>
      </c>
    </row>
    <row r="11" spans="1:10" x14ac:dyDescent="0.2">
      <c r="A11" s="166" t="s">
        <v>94</v>
      </c>
      <c r="B11" s="402" t="s">
        <v>550</v>
      </c>
      <c r="C11" s="403"/>
      <c r="D11" s="404"/>
      <c r="E11" s="388" t="s">
        <v>551</v>
      </c>
      <c r="F11" s="394"/>
      <c r="G11" s="395">
        <v>17589</v>
      </c>
      <c r="H11" s="398"/>
      <c r="I11" s="399"/>
      <c r="J11" s="392"/>
    </row>
    <row r="12" spans="1:10" x14ac:dyDescent="0.2">
      <c r="A12" s="576" t="s">
        <v>0</v>
      </c>
      <c r="B12" s="576"/>
      <c r="C12" s="576"/>
      <c r="D12" s="576"/>
      <c r="E12" s="576"/>
      <c r="F12" s="576"/>
      <c r="G12" s="97">
        <f>SUM(G4:G11)</f>
        <v>121047.4</v>
      </c>
      <c r="H12" s="577"/>
      <c r="I12" s="577"/>
      <c r="J12" s="577"/>
    </row>
    <row r="13" spans="1:10" x14ac:dyDescent="0.2">
      <c r="A13" s="578" t="s">
        <v>138</v>
      </c>
      <c r="B13" s="579"/>
      <c r="C13" s="579"/>
      <c r="D13" s="579"/>
      <c r="E13" s="579"/>
      <c r="F13" s="579"/>
      <c r="G13" s="579"/>
      <c r="H13" s="579"/>
      <c r="I13" s="579"/>
      <c r="J13" s="579"/>
    </row>
    <row r="14" spans="1:10" ht="51" x14ac:dyDescent="0.2">
      <c r="A14" s="405" t="s">
        <v>806</v>
      </c>
      <c r="B14" s="153" t="s">
        <v>807</v>
      </c>
      <c r="C14" s="406">
        <v>643310101945</v>
      </c>
      <c r="D14" s="407" t="s">
        <v>808</v>
      </c>
      <c r="E14" s="408" t="s">
        <v>809</v>
      </c>
      <c r="F14" s="409" t="s">
        <v>810</v>
      </c>
      <c r="G14" s="410">
        <v>12444</v>
      </c>
      <c r="H14" s="411" t="s">
        <v>811</v>
      </c>
      <c r="I14" s="411" t="s">
        <v>174</v>
      </c>
      <c r="J14" s="411" t="s">
        <v>812</v>
      </c>
    </row>
    <row r="15" spans="1:10" ht="51" x14ac:dyDescent="0.2">
      <c r="A15" s="405" t="s">
        <v>1299</v>
      </c>
      <c r="B15" s="153" t="s">
        <v>813</v>
      </c>
      <c r="C15" s="188">
        <v>26181012048392</v>
      </c>
      <c r="D15" s="191" t="s">
        <v>814</v>
      </c>
      <c r="E15" s="412" t="s">
        <v>809</v>
      </c>
      <c r="F15" s="192" t="s">
        <v>810</v>
      </c>
      <c r="G15" s="204">
        <v>9150</v>
      </c>
      <c r="H15" s="192" t="s">
        <v>811</v>
      </c>
      <c r="I15" s="192" t="s">
        <v>174</v>
      </c>
      <c r="J15" s="192" t="s">
        <v>812</v>
      </c>
    </row>
    <row r="16" spans="1:10" ht="51" x14ac:dyDescent="0.2">
      <c r="A16" s="405" t="s">
        <v>1300</v>
      </c>
      <c r="B16" s="413" t="s">
        <v>815</v>
      </c>
      <c r="C16" s="414" t="s">
        <v>816</v>
      </c>
      <c r="D16" s="415" t="s">
        <v>817</v>
      </c>
      <c r="E16" s="416" t="s">
        <v>809</v>
      </c>
      <c r="F16" s="416" t="s">
        <v>818</v>
      </c>
      <c r="G16" s="204">
        <v>10065</v>
      </c>
      <c r="H16" s="416" t="s">
        <v>811</v>
      </c>
      <c r="I16" s="416" t="s">
        <v>174</v>
      </c>
      <c r="J16" s="416" t="s">
        <v>812</v>
      </c>
    </row>
    <row r="17" spans="1:10" ht="51" x14ac:dyDescent="0.2">
      <c r="A17" s="405" t="s">
        <v>1301</v>
      </c>
      <c r="B17" s="153" t="s">
        <v>819</v>
      </c>
      <c r="C17" s="417" t="s">
        <v>820</v>
      </c>
      <c r="D17" s="418" t="s">
        <v>821</v>
      </c>
      <c r="E17" s="192" t="s">
        <v>809</v>
      </c>
      <c r="F17" s="192" t="s">
        <v>822</v>
      </c>
      <c r="G17" s="204">
        <v>3050</v>
      </c>
      <c r="H17" s="192" t="s">
        <v>811</v>
      </c>
      <c r="I17" s="192" t="s">
        <v>174</v>
      </c>
      <c r="J17" s="192" t="s">
        <v>812</v>
      </c>
    </row>
    <row r="18" spans="1:10" ht="51" x14ac:dyDescent="0.2">
      <c r="A18" s="405" t="s">
        <v>1302</v>
      </c>
      <c r="B18" s="153" t="s">
        <v>823</v>
      </c>
      <c r="C18" s="419" t="s">
        <v>824</v>
      </c>
      <c r="D18" s="419" t="s">
        <v>825</v>
      </c>
      <c r="E18" s="416" t="s">
        <v>826</v>
      </c>
      <c r="F18" s="416" t="s">
        <v>827</v>
      </c>
      <c r="G18" s="204">
        <v>11510.7</v>
      </c>
      <c r="H18" s="416" t="s">
        <v>193</v>
      </c>
      <c r="I18" s="416" t="s">
        <v>174</v>
      </c>
      <c r="J18" s="416" t="s">
        <v>812</v>
      </c>
    </row>
    <row r="19" spans="1:10" ht="51" x14ac:dyDescent="0.2">
      <c r="A19" s="405" t="s">
        <v>1303</v>
      </c>
      <c r="B19" s="153" t="s">
        <v>828</v>
      </c>
      <c r="C19" s="417" t="s">
        <v>829</v>
      </c>
      <c r="D19" s="417" t="s">
        <v>830</v>
      </c>
      <c r="E19" s="192" t="s">
        <v>826</v>
      </c>
      <c r="F19" s="192" t="s">
        <v>831</v>
      </c>
      <c r="G19" s="204">
        <v>7101.62</v>
      </c>
      <c r="H19" s="192" t="s">
        <v>193</v>
      </c>
      <c r="I19" s="192" t="s">
        <v>174</v>
      </c>
      <c r="J19" s="192" t="s">
        <v>812</v>
      </c>
    </row>
    <row r="20" spans="1:10" ht="51" x14ac:dyDescent="0.2">
      <c r="A20" s="405" t="s">
        <v>1304</v>
      </c>
      <c r="B20" s="153" t="s">
        <v>832</v>
      </c>
      <c r="C20" s="189">
        <v>832873</v>
      </c>
      <c r="D20" s="190" t="s">
        <v>833</v>
      </c>
      <c r="E20" s="416" t="s">
        <v>826</v>
      </c>
      <c r="F20" s="416" t="s">
        <v>834</v>
      </c>
      <c r="G20" s="204">
        <v>2590.06</v>
      </c>
      <c r="H20" s="416" t="s">
        <v>193</v>
      </c>
      <c r="I20" s="416" t="s">
        <v>174</v>
      </c>
      <c r="J20" s="416" t="s">
        <v>812</v>
      </c>
    </row>
    <row r="21" spans="1:10" ht="51" x14ac:dyDescent="0.2">
      <c r="A21" s="405" t="s">
        <v>1305</v>
      </c>
      <c r="B21" s="153" t="s">
        <v>835</v>
      </c>
      <c r="C21" s="190">
        <v>988</v>
      </c>
      <c r="D21" s="190" t="s">
        <v>836</v>
      </c>
      <c r="E21" s="192" t="s">
        <v>826</v>
      </c>
      <c r="F21" s="192" t="s">
        <v>834</v>
      </c>
      <c r="G21" s="204">
        <v>3977.2</v>
      </c>
      <c r="H21" s="192" t="s">
        <v>193</v>
      </c>
      <c r="I21" s="192" t="s">
        <v>174</v>
      </c>
      <c r="J21" s="192" t="s">
        <v>812</v>
      </c>
    </row>
    <row r="22" spans="1:10" ht="51" x14ac:dyDescent="0.2">
      <c r="A22" s="405" t="s">
        <v>1306</v>
      </c>
      <c r="B22" s="153" t="s">
        <v>837</v>
      </c>
      <c r="C22" s="190" t="s">
        <v>838</v>
      </c>
      <c r="D22" s="193" t="s">
        <v>839</v>
      </c>
      <c r="E22" s="416" t="s">
        <v>840</v>
      </c>
      <c r="F22" s="416" t="s">
        <v>841</v>
      </c>
      <c r="G22" s="204">
        <v>13947</v>
      </c>
      <c r="H22" s="416" t="s">
        <v>193</v>
      </c>
      <c r="I22" s="416" t="s">
        <v>174</v>
      </c>
      <c r="J22" s="416" t="s">
        <v>812</v>
      </c>
    </row>
    <row r="23" spans="1:10" ht="38.25" x14ac:dyDescent="0.2">
      <c r="A23" s="405" t="s">
        <v>1307</v>
      </c>
      <c r="B23" s="187" t="s">
        <v>842</v>
      </c>
      <c r="C23" s="362">
        <v>4615017587</v>
      </c>
      <c r="D23" s="193" t="s">
        <v>843</v>
      </c>
      <c r="E23" s="192" t="s">
        <v>840</v>
      </c>
      <c r="F23" s="192" t="s">
        <v>844</v>
      </c>
      <c r="G23" s="204">
        <v>11000</v>
      </c>
      <c r="H23" s="192" t="s">
        <v>193</v>
      </c>
      <c r="I23" s="192" t="s">
        <v>174</v>
      </c>
      <c r="J23" s="192" t="s">
        <v>845</v>
      </c>
    </row>
    <row r="24" spans="1:10" ht="38.25" x14ac:dyDescent="0.2">
      <c r="A24" s="405" t="s">
        <v>1308</v>
      </c>
      <c r="B24" s="187" t="s">
        <v>846</v>
      </c>
      <c r="C24" s="362" t="s">
        <v>847</v>
      </c>
      <c r="D24" s="193" t="s">
        <v>848</v>
      </c>
      <c r="E24" s="192" t="s">
        <v>840</v>
      </c>
      <c r="F24" s="192" t="s">
        <v>849</v>
      </c>
      <c r="G24" s="204">
        <v>3500</v>
      </c>
      <c r="H24" s="192" t="s">
        <v>193</v>
      </c>
      <c r="I24" s="192" t="s">
        <v>174</v>
      </c>
      <c r="J24" s="192" t="s">
        <v>845</v>
      </c>
    </row>
    <row r="25" spans="1:10" ht="51" x14ac:dyDescent="0.2">
      <c r="A25" s="405" t="s">
        <v>1309</v>
      </c>
      <c r="B25" s="187" t="s">
        <v>850</v>
      </c>
      <c r="C25" s="362" t="s">
        <v>851</v>
      </c>
      <c r="D25" s="193" t="s">
        <v>852</v>
      </c>
      <c r="E25" s="192" t="s">
        <v>853</v>
      </c>
      <c r="F25" s="192" t="s">
        <v>854</v>
      </c>
      <c r="G25" s="204">
        <v>2499.6999999999998</v>
      </c>
      <c r="H25" s="192" t="s">
        <v>193</v>
      </c>
      <c r="I25" s="192" t="s">
        <v>174</v>
      </c>
      <c r="J25" s="192" t="s">
        <v>812</v>
      </c>
    </row>
    <row r="26" spans="1:10" ht="51" x14ac:dyDescent="0.2">
      <c r="A26" s="405" t="s">
        <v>1310</v>
      </c>
      <c r="B26" s="187" t="s">
        <v>855</v>
      </c>
      <c r="C26" s="362">
        <v>79156</v>
      </c>
      <c r="D26" s="193"/>
      <c r="E26" s="192" t="s">
        <v>853</v>
      </c>
      <c r="F26" s="192" t="s">
        <v>854</v>
      </c>
      <c r="G26" s="204">
        <v>2458.77</v>
      </c>
      <c r="H26" s="192" t="s">
        <v>856</v>
      </c>
      <c r="I26" s="192" t="s">
        <v>174</v>
      </c>
      <c r="J26" s="192" t="s">
        <v>812</v>
      </c>
    </row>
    <row r="27" spans="1:10" ht="51" x14ac:dyDescent="0.2">
      <c r="A27" s="405" t="s">
        <v>1311</v>
      </c>
      <c r="B27" s="187" t="s">
        <v>857</v>
      </c>
      <c r="C27" s="362" t="s">
        <v>858</v>
      </c>
      <c r="D27" s="193" t="s">
        <v>859</v>
      </c>
      <c r="E27" s="192" t="s">
        <v>853</v>
      </c>
      <c r="F27" s="192" t="s">
        <v>854</v>
      </c>
      <c r="G27" s="204">
        <v>2763.6</v>
      </c>
      <c r="H27" s="192" t="s">
        <v>193</v>
      </c>
      <c r="I27" s="192" t="s">
        <v>174</v>
      </c>
      <c r="J27" s="192" t="s">
        <v>812</v>
      </c>
    </row>
    <row r="28" spans="1:10" ht="51" x14ac:dyDescent="0.2">
      <c r="A28" s="405" t="s">
        <v>1312</v>
      </c>
      <c r="B28" s="187" t="s">
        <v>860</v>
      </c>
      <c r="C28" s="362" t="s">
        <v>861</v>
      </c>
      <c r="D28" s="193" t="s">
        <v>862</v>
      </c>
      <c r="E28" s="192" t="s">
        <v>853</v>
      </c>
      <c r="F28" s="192" t="s">
        <v>854</v>
      </c>
      <c r="G28" s="204">
        <v>1984.09</v>
      </c>
      <c r="H28" s="192" t="s">
        <v>193</v>
      </c>
      <c r="I28" s="192" t="s">
        <v>174</v>
      </c>
      <c r="J28" s="192" t="s">
        <v>812</v>
      </c>
    </row>
    <row r="29" spans="1:10" ht="51" x14ac:dyDescent="0.2">
      <c r="A29" s="405" t="s">
        <v>1313</v>
      </c>
      <c r="B29" s="187" t="s">
        <v>863</v>
      </c>
      <c r="C29" s="362" t="s">
        <v>864</v>
      </c>
      <c r="D29" s="193"/>
      <c r="E29" s="192" t="s">
        <v>853</v>
      </c>
      <c r="F29" s="192" t="s">
        <v>865</v>
      </c>
      <c r="G29" s="204">
        <v>1685.1</v>
      </c>
      <c r="H29" s="192" t="s">
        <v>193</v>
      </c>
      <c r="I29" s="192" t="s">
        <v>174</v>
      </c>
      <c r="J29" s="192" t="s">
        <v>812</v>
      </c>
    </row>
    <row r="30" spans="1:10" x14ac:dyDescent="0.2">
      <c r="A30" s="576" t="s">
        <v>0</v>
      </c>
      <c r="B30" s="576"/>
      <c r="C30" s="576"/>
      <c r="D30" s="576"/>
      <c r="E30" s="576"/>
      <c r="F30" s="576"/>
      <c r="G30" s="97">
        <f>SUM(G14:G29)</f>
        <v>99726.84</v>
      </c>
      <c r="H30" s="577">
        <v>99726.84</v>
      </c>
      <c r="I30" s="577"/>
      <c r="J30" s="577"/>
    </row>
    <row r="31" spans="1:10" x14ac:dyDescent="0.2">
      <c r="A31" s="542" t="s">
        <v>304</v>
      </c>
      <c r="B31" s="542"/>
      <c r="C31" s="542"/>
      <c r="D31" s="529"/>
      <c r="E31" s="83"/>
      <c r="F31" s="83"/>
      <c r="G31" s="145"/>
      <c r="H31" s="83"/>
      <c r="I31" s="83"/>
      <c r="J31" s="437"/>
    </row>
    <row r="32" spans="1:10" ht="38.25" x14ac:dyDescent="0.2">
      <c r="A32" s="166">
        <v>1</v>
      </c>
      <c r="B32" s="153" t="s">
        <v>1272</v>
      </c>
      <c r="C32" s="420" t="s">
        <v>1273</v>
      </c>
      <c r="D32" s="421" t="s">
        <v>1274</v>
      </c>
      <c r="E32" s="422">
        <v>2006</v>
      </c>
      <c r="F32" s="423" t="s">
        <v>1275</v>
      </c>
      <c r="G32" s="424">
        <v>3882.24</v>
      </c>
      <c r="H32" s="425"/>
      <c r="I32" s="409" t="s">
        <v>192</v>
      </c>
      <c r="J32" s="438" t="s">
        <v>1296</v>
      </c>
    </row>
    <row r="33" spans="1:77" x14ac:dyDescent="0.2">
      <c r="A33" s="576" t="s">
        <v>0</v>
      </c>
      <c r="B33" s="576"/>
      <c r="C33" s="576"/>
      <c r="D33" s="576"/>
      <c r="E33" s="576"/>
      <c r="F33" s="576"/>
      <c r="G33" s="97">
        <f>SUM(G32)</f>
        <v>3882.24</v>
      </c>
      <c r="H33" s="577"/>
      <c r="I33" s="577"/>
      <c r="J33" s="577"/>
    </row>
    <row r="34" spans="1:77" s="52" customFormat="1" x14ac:dyDescent="0.2">
      <c r="A34" s="426"/>
      <c r="B34" s="426"/>
      <c r="C34" s="428"/>
      <c r="D34" s="426"/>
      <c r="E34" s="426"/>
      <c r="F34" s="426"/>
      <c r="G34" s="265"/>
      <c r="H34" s="427"/>
      <c r="I34" s="427"/>
      <c r="J34" s="435"/>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row>
    <row r="35" spans="1:77" x14ac:dyDescent="0.2">
      <c r="A35" s="154"/>
      <c r="B35" s="155" t="s">
        <v>0</v>
      </c>
      <c r="C35" s="156"/>
      <c r="D35" s="156"/>
      <c r="E35" s="156"/>
      <c r="F35" s="156"/>
      <c r="G35" s="156">
        <f>G12+G30+G33</f>
        <v>224656.47999999998</v>
      </c>
      <c r="H35" s="156"/>
      <c r="I35" s="156"/>
      <c r="J35" s="156"/>
    </row>
    <row r="37" spans="1:77" x14ac:dyDescent="0.2">
      <c r="F37" s="194"/>
    </row>
  </sheetData>
  <mergeCells count="9">
    <mergeCell ref="A3:D3"/>
    <mergeCell ref="A12:F12"/>
    <mergeCell ref="H12:J12"/>
    <mergeCell ref="A33:F33"/>
    <mergeCell ref="H33:J33"/>
    <mergeCell ref="A30:F30"/>
    <mergeCell ref="H30:J30"/>
    <mergeCell ref="A31:D31"/>
    <mergeCell ref="A13:J13"/>
  </mergeCells>
  <phoneticPr fontId="11" type="noConversion"/>
  <pageMargins left="0.70866141732283472" right="0.70866141732283472" top="0.74803149606299213" bottom="0.74803149606299213" header="0.31496062992125984" footer="0.31496062992125984"/>
  <pageSetup paperSize="9" scale="46"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zoomScaleNormal="100" workbookViewId="0"/>
  </sheetViews>
  <sheetFormatPr defaultRowHeight="12.75" x14ac:dyDescent="0.2"/>
  <cols>
    <col min="1" max="1" width="4.140625" style="29" customWidth="1"/>
    <col min="2" max="2" width="56" bestFit="1" customWidth="1"/>
    <col min="3" max="3" width="37.5703125" customWidth="1"/>
    <col min="4" max="4" width="9.140625" style="80"/>
  </cols>
  <sheetData>
    <row r="1" spans="1:5" ht="15" customHeight="1" x14ac:dyDescent="0.2">
      <c r="A1" s="14" t="s">
        <v>1398</v>
      </c>
      <c r="C1" s="30"/>
    </row>
    <row r="2" spans="1:5" x14ac:dyDescent="0.2">
      <c r="B2" s="14"/>
    </row>
    <row r="3" spans="1:5" ht="69" customHeight="1" x14ac:dyDescent="0.25">
      <c r="A3" s="580" t="s">
        <v>72</v>
      </c>
      <c r="B3" s="580"/>
      <c r="C3" s="580"/>
      <c r="D3" s="81"/>
    </row>
    <row r="4" spans="1:5" ht="9" customHeight="1" x14ac:dyDescent="0.25">
      <c r="A4" s="31"/>
      <c r="B4" s="31"/>
      <c r="C4" s="31"/>
      <c r="D4" s="81"/>
    </row>
    <row r="6" spans="1:5" ht="30.75" customHeight="1" x14ac:dyDescent="0.2">
      <c r="A6" s="32" t="s">
        <v>13</v>
      </c>
      <c r="B6" s="32" t="s">
        <v>20</v>
      </c>
      <c r="C6" s="33" t="s">
        <v>21</v>
      </c>
      <c r="D6" s="82"/>
      <c r="E6" s="51"/>
    </row>
    <row r="7" spans="1:5" ht="17.25" customHeight="1" x14ac:dyDescent="0.2">
      <c r="A7" s="581" t="s">
        <v>102</v>
      </c>
      <c r="B7" s="581"/>
      <c r="C7" s="581"/>
      <c r="D7" s="82"/>
      <c r="E7" s="51"/>
    </row>
    <row r="8" spans="1:5" ht="18" customHeight="1" x14ac:dyDescent="0.2">
      <c r="A8" s="22" t="s">
        <v>79</v>
      </c>
      <c r="B8" s="195" t="s">
        <v>1162</v>
      </c>
      <c r="C8" s="47" t="s">
        <v>1163</v>
      </c>
      <c r="D8" s="82"/>
      <c r="E8" s="51"/>
    </row>
    <row r="9" spans="1:5" ht="17.25" customHeight="1" x14ac:dyDescent="0.2">
      <c r="A9" s="581" t="s">
        <v>132</v>
      </c>
      <c r="B9" s="581"/>
      <c r="C9" s="581"/>
      <c r="D9" s="82"/>
      <c r="E9" s="51"/>
    </row>
    <row r="10" spans="1:5" ht="25.5" x14ac:dyDescent="0.2">
      <c r="A10" s="22" t="s">
        <v>79</v>
      </c>
      <c r="B10" s="180" t="s">
        <v>878</v>
      </c>
      <c r="C10" s="197" t="s">
        <v>879</v>
      </c>
      <c r="D10" s="82"/>
      <c r="E10" s="51"/>
    </row>
    <row r="11" spans="1:5" ht="17.25" customHeight="1" x14ac:dyDescent="0.2">
      <c r="A11" s="581" t="s">
        <v>107</v>
      </c>
      <c r="B11" s="581"/>
      <c r="C11" s="581"/>
      <c r="D11" s="82"/>
      <c r="E11" s="51"/>
    </row>
    <row r="12" spans="1:5" ht="25.5" x14ac:dyDescent="0.2">
      <c r="A12" s="22" t="s">
        <v>79</v>
      </c>
      <c r="B12" s="361" t="s">
        <v>671</v>
      </c>
      <c r="C12" s="47" t="s">
        <v>670</v>
      </c>
      <c r="D12" s="82"/>
      <c r="E12" s="51"/>
    </row>
    <row r="13" spans="1:5" ht="18" customHeight="1" x14ac:dyDescent="0.2">
      <c r="A13" s="581" t="s">
        <v>110</v>
      </c>
      <c r="B13" s="581"/>
      <c r="C13" s="581"/>
      <c r="D13" s="82"/>
      <c r="E13" s="51"/>
    </row>
    <row r="14" spans="1:5" ht="25.5" x14ac:dyDescent="0.2">
      <c r="A14" s="79" t="s">
        <v>79</v>
      </c>
      <c r="B14" s="196" t="s">
        <v>236</v>
      </c>
      <c r="C14" s="198" t="s">
        <v>237</v>
      </c>
      <c r="D14" s="82"/>
      <c r="E14" s="51"/>
    </row>
    <row r="15" spans="1:5" ht="16.5" customHeight="1" x14ac:dyDescent="0.2">
      <c r="A15" s="542" t="s">
        <v>103</v>
      </c>
      <c r="B15" s="582"/>
      <c r="C15" s="582"/>
      <c r="D15" s="82"/>
      <c r="E15" s="51"/>
    </row>
    <row r="16" spans="1:5" ht="25.5" x14ac:dyDescent="0.2">
      <c r="A16" s="22" t="s">
        <v>79</v>
      </c>
      <c r="B16" s="195" t="s">
        <v>912</v>
      </c>
      <c r="C16" s="200" t="s">
        <v>913</v>
      </c>
      <c r="D16" s="82"/>
      <c r="E16" s="51"/>
    </row>
    <row r="17" spans="1:5" ht="17.25" customHeight="1" x14ac:dyDescent="0.2">
      <c r="A17" s="542" t="s">
        <v>104</v>
      </c>
      <c r="B17" s="533"/>
      <c r="C17" s="533"/>
      <c r="D17" s="78"/>
      <c r="E17" s="51"/>
    </row>
    <row r="18" spans="1:5" ht="17.25" customHeight="1" x14ac:dyDescent="0.2">
      <c r="A18" s="22" t="s">
        <v>79</v>
      </c>
      <c r="B18" s="195" t="s">
        <v>335</v>
      </c>
      <c r="C18" s="199" t="s">
        <v>336</v>
      </c>
      <c r="D18" s="78"/>
      <c r="E18" s="51"/>
    </row>
    <row r="19" spans="1:5" ht="18" customHeight="1" x14ac:dyDescent="0.2">
      <c r="A19" s="22" t="s">
        <v>88</v>
      </c>
      <c r="B19" s="195" t="s">
        <v>337</v>
      </c>
      <c r="C19" s="199" t="s">
        <v>336</v>
      </c>
      <c r="D19" s="82"/>
      <c r="E19" s="51"/>
    </row>
    <row r="20" spans="1:5" x14ac:dyDescent="0.2">
      <c r="A20" s="581" t="s">
        <v>304</v>
      </c>
      <c r="B20" s="581"/>
      <c r="C20" s="581"/>
      <c r="D20" s="82"/>
      <c r="E20" s="51"/>
    </row>
    <row r="21" spans="1:5" x14ac:dyDescent="0.2">
      <c r="A21" s="264" t="s">
        <v>79</v>
      </c>
      <c r="B21" s="262" t="s">
        <v>1276</v>
      </c>
      <c r="C21" s="263" t="s">
        <v>1277</v>
      </c>
      <c r="E21" s="51"/>
    </row>
  </sheetData>
  <mergeCells count="8">
    <mergeCell ref="A3:C3"/>
    <mergeCell ref="A7:C7"/>
    <mergeCell ref="A9:C9"/>
    <mergeCell ref="A20:C20"/>
    <mergeCell ref="A11:C11"/>
    <mergeCell ref="A13:C13"/>
    <mergeCell ref="A15:C15"/>
    <mergeCell ref="A17:C17"/>
  </mergeCells>
  <phoneticPr fontId="11" type="noConversion"/>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view="pageBreakPreview" zoomScaleNormal="100" zoomScaleSheetLayoutView="100" workbookViewId="0">
      <selection activeCell="AA56" sqref="AA56"/>
    </sheetView>
  </sheetViews>
  <sheetFormatPr defaultRowHeight="12.75" x14ac:dyDescent="0.2"/>
  <cols>
    <col min="1" max="1" width="4.5703125" style="269" customWidth="1"/>
    <col min="2" max="2" width="14.85546875" style="269" customWidth="1"/>
    <col min="3" max="3" width="14" style="269" customWidth="1"/>
    <col min="4" max="4" width="21.85546875" style="270" customWidth="1"/>
    <col min="5" max="5" width="12.140625" style="269" customWidth="1"/>
    <col min="6" max="6" width="13.5703125" style="269" customWidth="1"/>
    <col min="7" max="7" width="12" style="269" customWidth="1"/>
    <col min="8" max="8" width="13.140625" style="269" customWidth="1"/>
    <col min="9" max="9" width="11.5703125" style="271" customWidth="1"/>
    <col min="10" max="10" width="11.42578125" style="269" customWidth="1"/>
    <col min="11" max="11" width="10.85546875" style="271" customWidth="1"/>
    <col min="12" max="12" width="15.140625" style="269" customWidth="1"/>
    <col min="13" max="13" width="10" style="269" customWidth="1"/>
    <col min="14" max="14" width="9.140625" style="269" customWidth="1"/>
    <col min="15" max="15" width="11.42578125" style="269" customWidth="1"/>
    <col min="16" max="16" width="15" style="269" customWidth="1"/>
    <col min="17" max="17" width="12.7109375" style="272" customWidth="1"/>
    <col min="18" max="18" width="10.140625" style="269" customWidth="1"/>
    <col min="19" max="19" width="9.140625" style="269" customWidth="1"/>
    <col min="20" max="23" width="10.140625" style="269" bestFit="1" customWidth="1"/>
    <col min="24" max="26" width="9.140625" style="269"/>
    <col min="27" max="27" width="11.140625" style="269" bestFit="1" customWidth="1"/>
    <col min="28" max="16384" width="9.140625" style="269"/>
  </cols>
  <sheetData>
    <row r="1" spans="1:28" ht="18.75" thickBot="1" x14ac:dyDescent="0.25">
      <c r="A1" s="268" t="s">
        <v>1399</v>
      </c>
      <c r="I1" s="605"/>
      <c r="J1" s="605"/>
    </row>
    <row r="2" spans="1:28" ht="23.25" customHeight="1" x14ac:dyDescent="0.2">
      <c r="A2" s="606" t="s">
        <v>139</v>
      </c>
      <c r="B2" s="607"/>
      <c r="C2" s="607"/>
      <c r="D2" s="607"/>
      <c r="E2" s="607"/>
      <c r="F2" s="607"/>
      <c r="G2" s="607"/>
      <c r="H2" s="607"/>
      <c r="I2" s="607"/>
      <c r="J2" s="607"/>
      <c r="K2" s="608"/>
      <c r="L2" s="608"/>
      <c r="M2" s="608"/>
      <c r="N2" s="608"/>
      <c r="O2" s="608"/>
      <c r="P2" s="608"/>
      <c r="Q2" s="608"/>
      <c r="R2" s="608"/>
      <c r="S2" s="608"/>
      <c r="T2" s="608"/>
      <c r="U2" s="608"/>
      <c r="V2" s="608"/>
      <c r="W2" s="609"/>
      <c r="X2" s="466"/>
      <c r="Y2" s="462"/>
      <c r="Z2" s="462"/>
      <c r="AA2" s="462"/>
      <c r="AB2" s="462"/>
    </row>
    <row r="3" spans="1:28" s="273" customFormat="1" ht="18" customHeight="1" x14ac:dyDescent="0.2">
      <c r="A3" s="610" t="s">
        <v>13</v>
      </c>
      <c r="B3" s="600" t="s">
        <v>140</v>
      </c>
      <c r="C3" s="600" t="s">
        <v>141</v>
      </c>
      <c r="D3" s="600" t="s">
        <v>142</v>
      </c>
      <c r="E3" s="600" t="s">
        <v>143</v>
      </c>
      <c r="F3" s="600" t="s">
        <v>144</v>
      </c>
      <c r="G3" s="600" t="s">
        <v>145</v>
      </c>
      <c r="H3" s="600" t="s">
        <v>146</v>
      </c>
      <c r="I3" s="600" t="s">
        <v>147</v>
      </c>
      <c r="J3" s="600" t="s">
        <v>148</v>
      </c>
      <c r="K3" s="600" t="s">
        <v>149</v>
      </c>
      <c r="L3" s="613" t="s">
        <v>150</v>
      </c>
      <c r="M3" s="538" t="s">
        <v>151</v>
      </c>
      <c r="N3" s="600" t="s">
        <v>152</v>
      </c>
      <c r="O3" s="538" t="s">
        <v>153</v>
      </c>
      <c r="P3" s="538" t="s">
        <v>154</v>
      </c>
      <c r="Q3" s="603" t="s">
        <v>1295</v>
      </c>
      <c r="R3" s="538" t="s">
        <v>155</v>
      </c>
      <c r="S3" s="538"/>
      <c r="T3" s="538" t="s">
        <v>156</v>
      </c>
      <c r="U3" s="538"/>
      <c r="V3" s="538" t="s">
        <v>157</v>
      </c>
      <c r="W3" s="596"/>
      <c r="X3" s="583" t="s">
        <v>1383</v>
      </c>
      <c r="Y3" s="520" t="s">
        <v>1384</v>
      </c>
      <c r="Z3" s="520" t="s">
        <v>1367</v>
      </c>
      <c r="AA3" s="520" t="s">
        <v>1385</v>
      </c>
      <c r="AB3" s="520" t="s">
        <v>1386</v>
      </c>
    </row>
    <row r="4" spans="1:28" s="273" customFormat="1" ht="56.25" customHeight="1" x14ac:dyDescent="0.2">
      <c r="A4" s="611"/>
      <c r="B4" s="600"/>
      <c r="C4" s="600"/>
      <c r="D4" s="600"/>
      <c r="E4" s="600"/>
      <c r="F4" s="600"/>
      <c r="G4" s="600"/>
      <c r="H4" s="600"/>
      <c r="I4" s="600"/>
      <c r="J4" s="600"/>
      <c r="K4" s="600"/>
      <c r="L4" s="613"/>
      <c r="M4" s="520"/>
      <c r="N4" s="600"/>
      <c r="O4" s="520"/>
      <c r="P4" s="520"/>
      <c r="Q4" s="540"/>
      <c r="R4" s="520"/>
      <c r="S4" s="520"/>
      <c r="T4" s="520"/>
      <c r="U4" s="520"/>
      <c r="V4" s="520"/>
      <c r="W4" s="597"/>
      <c r="X4" s="584"/>
      <c r="Y4" s="585"/>
      <c r="Z4" s="585"/>
      <c r="AA4" s="585"/>
      <c r="AB4" s="585"/>
    </row>
    <row r="5" spans="1:28" s="273" customFormat="1" ht="42" customHeight="1" thickBot="1" x14ac:dyDescent="0.25">
      <c r="A5" s="612"/>
      <c r="B5" s="601"/>
      <c r="C5" s="601"/>
      <c r="D5" s="601"/>
      <c r="E5" s="601"/>
      <c r="F5" s="601"/>
      <c r="G5" s="601"/>
      <c r="H5" s="601"/>
      <c r="I5" s="601"/>
      <c r="J5" s="601"/>
      <c r="K5" s="601"/>
      <c r="L5" s="614"/>
      <c r="M5" s="602"/>
      <c r="N5" s="601"/>
      <c r="O5" s="602"/>
      <c r="P5" s="602"/>
      <c r="Q5" s="604"/>
      <c r="R5" s="459" t="s">
        <v>158</v>
      </c>
      <c r="S5" s="459" t="s">
        <v>159</v>
      </c>
      <c r="T5" s="459" t="s">
        <v>160</v>
      </c>
      <c r="U5" s="459" t="s">
        <v>161</v>
      </c>
      <c r="V5" s="459" t="s">
        <v>160</v>
      </c>
      <c r="W5" s="471" t="s">
        <v>161</v>
      </c>
      <c r="X5" s="584"/>
      <c r="Y5" s="585"/>
      <c r="Z5" s="585"/>
      <c r="AA5" s="585"/>
      <c r="AB5" s="585"/>
    </row>
    <row r="6" spans="1:28" ht="17.25" customHeight="1" x14ac:dyDescent="0.2">
      <c r="A6" s="598" t="s">
        <v>74</v>
      </c>
      <c r="B6" s="599"/>
      <c r="C6" s="599"/>
      <c r="D6" s="599"/>
      <c r="E6" s="599"/>
      <c r="F6" s="599"/>
      <c r="G6" s="599"/>
      <c r="H6" s="599"/>
      <c r="I6" s="599"/>
      <c r="J6" s="599"/>
      <c r="K6" s="599"/>
      <c r="L6" s="599"/>
      <c r="M6" s="274"/>
      <c r="N6" s="274"/>
      <c r="O6" s="274"/>
      <c r="P6" s="274"/>
      <c r="Q6" s="275"/>
      <c r="R6" s="274"/>
      <c r="S6" s="274"/>
      <c r="T6" s="274"/>
      <c r="U6" s="274"/>
      <c r="V6" s="274"/>
      <c r="W6" s="472"/>
      <c r="X6" s="467"/>
      <c r="Y6" s="464"/>
      <c r="Z6" s="464"/>
      <c r="AA6" s="464"/>
      <c r="AB6" s="464"/>
    </row>
    <row r="7" spans="1:28" s="277" customFormat="1" ht="25.5" x14ac:dyDescent="0.2">
      <c r="A7" s="473" t="s">
        <v>79</v>
      </c>
      <c r="B7" s="72" t="s">
        <v>1060</v>
      </c>
      <c r="C7" s="72" t="s">
        <v>1061</v>
      </c>
      <c r="D7" s="72" t="s">
        <v>1062</v>
      </c>
      <c r="E7" s="72" t="s">
        <v>1063</v>
      </c>
      <c r="F7" s="72" t="s">
        <v>649</v>
      </c>
      <c r="G7" s="72">
        <v>1.46</v>
      </c>
      <c r="H7" s="72">
        <v>2014</v>
      </c>
      <c r="I7" s="72" t="s">
        <v>1067</v>
      </c>
      <c r="J7" s="72" t="s">
        <v>1068</v>
      </c>
      <c r="K7" s="72">
        <v>5</v>
      </c>
      <c r="L7" s="276"/>
      <c r="M7" s="72" t="s">
        <v>1072</v>
      </c>
      <c r="N7" s="72" t="s">
        <v>192</v>
      </c>
      <c r="O7" s="72">
        <v>29407</v>
      </c>
      <c r="P7" s="72" t="s">
        <v>516</v>
      </c>
      <c r="Q7" s="456">
        <v>34800</v>
      </c>
      <c r="R7" s="72" t="s">
        <v>658</v>
      </c>
      <c r="S7" s="72"/>
      <c r="T7" s="454" t="s">
        <v>1279</v>
      </c>
      <c r="U7" s="454" t="s">
        <v>1280</v>
      </c>
      <c r="V7" s="454" t="s">
        <v>1279</v>
      </c>
      <c r="W7" s="474" t="s">
        <v>1280</v>
      </c>
      <c r="X7" s="468" t="s">
        <v>1387</v>
      </c>
      <c r="Y7" s="165" t="s">
        <v>1387</v>
      </c>
      <c r="Z7" s="165" t="s">
        <v>1387</v>
      </c>
      <c r="AA7" s="165"/>
      <c r="AB7" s="165"/>
    </row>
    <row r="8" spans="1:28" s="277" customFormat="1" ht="38.25" x14ac:dyDescent="0.2">
      <c r="A8" s="473" t="s">
        <v>88</v>
      </c>
      <c r="B8" s="72" t="s">
        <v>1064</v>
      </c>
      <c r="C8" s="72" t="s">
        <v>1065</v>
      </c>
      <c r="D8" s="72" t="s">
        <v>1290</v>
      </c>
      <c r="E8" s="72" t="s">
        <v>1066</v>
      </c>
      <c r="F8" s="72" t="s">
        <v>649</v>
      </c>
      <c r="G8" s="72" t="s">
        <v>1069</v>
      </c>
      <c r="H8" s="72">
        <v>2017</v>
      </c>
      <c r="I8" s="72" t="s">
        <v>1070</v>
      </c>
      <c r="J8" s="72" t="s">
        <v>1071</v>
      </c>
      <c r="K8" s="72">
        <v>5</v>
      </c>
      <c r="L8" s="276"/>
      <c r="M8" s="72" t="s">
        <v>1073</v>
      </c>
      <c r="N8" s="72" t="s">
        <v>192</v>
      </c>
      <c r="O8" s="72">
        <v>22850</v>
      </c>
      <c r="P8" s="72" t="s">
        <v>516</v>
      </c>
      <c r="Q8" s="147">
        <v>88200</v>
      </c>
      <c r="R8" s="72" t="s">
        <v>1074</v>
      </c>
      <c r="S8" s="72"/>
      <c r="T8" s="454" t="s">
        <v>1291</v>
      </c>
      <c r="U8" s="454" t="s">
        <v>1292</v>
      </c>
      <c r="V8" s="454" t="s">
        <v>1291</v>
      </c>
      <c r="W8" s="474" t="s">
        <v>1292</v>
      </c>
      <c r="X8" s="468" t="s">
        <v>1387</v>
      </c>
      <c r="Y8" s="165" t="s">
        <v>1387</v>
      </c>
      <c r="Z8" s="165" t="s">
        <v>1387</v>
      </c>
      <c r="AA8" s="165" t="s">
        <v>1388</v>
      </c>
      <c r="AB8" s="165"/>
    </row>
    <row r="9" spans="1:28" ht="18.75" customHeight="1" x14ac:dyDescent="0.2">
      <c r="A9" s="593" t="s">
        <v>76</v>
      </c>
      <c r="B9" s="529"/>
      <c r="C9" s="529"/>
      <c r="D9" s="529"/>
      <c r="E9" s="529"/>
      <c r="F9" s="529"/>
      <c r="G9" s="529"/>
      <c r="H9" s="529"/>
      <c r="I9" s="529"/>
      <c r="J9" s="529"/>
      <c r="K9" s="529"/>
      <c r="L9" s="529"/>
      <c r="M9" s="278"/>
      <c r="N9" s="278"/>
      <c r="O9" s="278"/>
      <c r="P9" s="278"/>
      <c r="Q9" s="279"/>
      <c r="R9" s="278"/>
      <c r="S9" s="278"/>
      <c r="T9" s="278"/>
      <c r="U9" s="278"/>
      <c r="V9" s="278"/>
      <c r="W9" s="475"/>
      <c r="X9" s="467"/>
      <c r="Y9" s="464"/>
      <c r="Z9" s="464"/>
      <c r="AA9" s="464"/>
      <c r="AB9" s="464"/>
    </row>
    <row r="10" spans="1:28" s="281" customFormat="1" ht="18.75" customHeight="1" x14ac:dyDescent="0.2">
      <c r="A10" s="473" t="s">
        <v>79</v>
      </c>
      <c r="B10" s="77" t="s">
        <v>213</v>
      </c>
      <c r="C10" s="77" t="s">
        <v>214</v>
      </c>
      <c r="D10" s="77" t="s">
        <v>215</v>
      </c>
      <c r="E10" s="77" t="s">
        <v>216</v>
      </c>
      <c r="F10" s="77" t="s">
        <v>217</v>
      </c>
      <c r="G10" s="77" t="s">
        <v>218</v>
      </c>
      <c r="H10" s="77">
        <v>2003</v>
      </c>
      <c r="I10" s="77" t="s">
        <v>219</v>
      </c>
      <c r="J10" s="77" t="s">
        <v>220</v>
      </c>
      <c r="K10" s="77">
        <v>9</v>
      </c>
      <c r="L10" s="280">
        <v>1165</v>
      </c>
      <c r="M10" s="77"/>
      <c r="N10" s="77" t="s">
        <v>174</v>
      </c>
      <c r="O10" s="77">
        <v>188198</v>
      </c>
      <c r="P10" s="77" t="s">
        <v>221</v>
      </c>
      <c r="Q10" s="460">
        <v>22400</v>
      </c>
      <c r="R10" s="77"/>
      <c r="S10" s="77"/>
      <c r="T10" s="457" t="s">
        <v>932</v>
      </c>
      <c r="U10" s="457" t="s">
        <v>933</v>
      </c>
      <c r="V10" s="457" t="s">
        <v>932</v>
      </c>
      <c r="W10" s="476" t="s">
        <v>933</v>
      </c>
      <c r="X10" s="469" t="s">
        <v>1387</v>
      </c>
      <c r="Y10" s="91" t="s">
        <v>1387</v>
      </c>
      <c r="Z10" s="91" t="s">
        <v>1387</v>
      </c>
      <c r="AA10" s="91"/>
      <c r="AB10" s="91"/>
    </row>
    <row r="11" spans="1:28" ht="18.75" customHeight="1" x14ac:dyDescent="0.2">
      <c r="A11" s="593" t="s">
        <v>102</v>
      </c>
      <c r="B11" s="529"/>
      <c r="C11" s="529"/>
      <c r="D11" s="529"/>
      <c r="E11" s="529"/>
      <c r="F11" s="529"/>
      <c r="G11" s="529"/>
      <c r="H11" s="529"/>
      <c r="I11" s="529"/>
      <c r="J11" s="529"/>
      <c r="K11" s="529"/>
      <c r="L11" s="529"/>
      <c r="M11" s="278"/>
      <c r="N11" s="278"/>
      <c r="O11" s="278"/>
      <c r="P11" s="278"/>
      <c r="Q11" s="279"/>
      <c r="R11" s="278"/>
      <c r="S11" s="278"/>
      <c r="T11" s="278"/>
      <c r="U11" s="278"/>
      <c r="V11" s="278"/>
      <c r="W11" s="475"/>
      <c r="X11" s="467"/>
      <c r="Y11" s="464"/>
      <c r="Z11" s="464"/>
      <c r="AA11" s="464"/>
      <c r="AB11" s="464"/>
    </row>
    <row r="12" spans="1:28" s="284" customFormat="1" ht="25.5" x14ac:dyDescent="0.2">
      <c r="A12" s="477" t="s">
        <v>79</v>
      </c>
      <c r="B12" s="207" t="s">
        <v>213</v>
      </c>
      <c r="C12" s="207" t="s">
        <v>1095</v>
      </c>
      <c r="D12" s="207" t="s">
        <v>1096</v>
      </c>
      <c r="E12" s="207" t="s">
        <v>1097</v>
      </c>
      <c r="F12" s="207" t="s">
        <v>497</v>
      </c>
      <c r="G12" s="207" t="s">
        <v>1146</v>
      </c>
      <c r="H12" s="207">
        <v>1997</v>
      </c>
      <c r="I12" s="207" t="s">
        <v>1147</v>
      </c>
      <c r="J12" s="207"/>
      <c r="K12" s="207">
        <v>6</v>
      </c>
      <c r="L12" s="282">
        <v>900</v>
      </c>
      <c r="M12" s="207"/>
      <c r="N12" s="207" t="s">
        <v>174</v>
      </c>
      <c r="O12" s="207">
        <v>414138</v>
      </c>
      <c r="P12" s="207"/>
      <c r="Q12" s="283"/>
      <c r="R12" s="207"/>
      <c r="S12" s="207"/>
      <c r="T12" s="455" t="s">
        <v>1164</v>
      </c>
      <c r="U12" s="455" t="s">
        <v>1165</v>
      </c>
      <c r="V12" s="455"/>
      <c r="W12" s="478"/>
      <c r="X12" s="468" t="s">
        <v>1387</v>
      </c>
      <c r="Y12" s="165" t="s">
        <v>1387</v>
      </c>
      <c r="Z12" s="165"/>
      <c r="AA12" s="165"/>
      <c r="AB12" s="165"/>
    </row>
    <row r="13" spans="1:28" s="284" customFormat="1" x14ac:dyDescent="0.2">
      <c r="A13" s="477" t="s">
        <v>88</v>
      </c>
      <c r="B13" s="207" t="s">
        <v>484</v>
      </c>
      <c r="C13" s="207" t="s">
        <v>1098</v>
      </c>
      <c r="D13" s="207">
        <v>480536</v>
      </c>
      <c r="E13" s="207" t="s">
        <v>1099</v>
      </c>
      <c r="F13" s="207" t="s">
        <v>1100</v>
      </c>
      <c r="G13" s="207"/>
      <c r="H13" s="207">
        <v>1968</v>
      </c>
      <c r="I13" s="207"/>
      <c r="J13" s="207"/>
      <c r="K13" s="207"/>
      <c r="L13" s="282">
        <v>3500</v>
      </c>
      <c r="M13" s="207"/>
      <c r="N13" s="207" t="s">
        <v>174</v>
      </c>
      <c r="O13" s="207" t="s">
        <v>241</v>
      </c>
      <c r="P13" s="207"/>
      <c r="Q13" s="283"/>
      <c r="R13" s="207"/>
      <c r="S13" s="207"/>
      <c r="T13" s="455" t="s">
        <v>932</v>
      </c>
      <c r="U13" s="455" t="s">
        <v>933</v>
      </c>
      <c r="V13" s="455"/>
      <c r="W13" s="478"/>
      <c r="X13" s="468" t="s">
        <v>1387</v>
      </c>
      <c r="Y13" s="165"/>
      <c r="Z13" s="165"/>
      <c r="AA13" s="165"/>
      <c r="AB13" s="165"/>
    </row>
    <row r="14" spans="1:28" s="284" customFormat="1" ht="25.5" x14ac:dyDescent="0.2">
      <c r="A14" s="477" t="s">
        <v>89</v>
      </c>
      <c r="B14" s="207" t="s">
        <v>484</v>
      </c>
      <c r="C14" s="207" t="s">
        <v>1101</v>
      </c>
      <c r="D14" s="207"/>
      <c r="E14" s="207" t="s">
        <v>1102</v>
      </c>
      <c r="F14" s="207"/>
      <c r="G14" s="207"/>
      <c r="H14" s="207">
        <v>1999</v>
      </c>
      <c r="I14" s="207"/>
      <c r="J14" s="207"/>
      <c r="K14" s="207"/>
      <c r="L14" s="282"/>
      <c r="M14" s="207"/>
      <c r="N14" s="207" t="s">
        <v>174</v>
      </c>
      <c r="O14" s="207" t="s">
        <v>241</v>
      </c>
      <c r="P14" s="207"/>
      <c r="Q14" s="283"/>
      <c r="R14" s="207"/>
      <c r="S14" s="207"/>
      <c r="T14" s="455" t="s">
        <v>1166</v>
      </c>
      <c r="U14" s="455" t="s">
        <v>1167</v>
      </c>
      <c r="V14" s="455"/>
      <c r="W14" s="478"/>
      <c r="X14" s="468" t="s">
        <v>1387</v>
      </c>
      <c r="Y14" s="165"/>
      <c r="Z14" s="165"/>
      <c r="AA14" s="165"/>
      <c r="AB14" s="165"/>
    </row>
    <row r="15" spans="1:28" s="284" customFormat="1" x14ac:dyDescent="0.2">
      <c r="A15" s="477" t="s">
        <v>90</v>
      </c>
      <c r="B15" s="207" t="s">
        <v>484</v>
      </c>
      <c r="C15" s="207" t="s">
        <v>1103</v>
      </c>
      <c r="D15" s="207">
        <v>12663</v>
      </c>
      <c r="E15" s="207" t="s">
        <v>1104</v>
      </c>
      <c r="F15" s="207"/>
      <c r="G15" s="207"/>
      <c r="H15" s="207">
        <v>1980</v>
      </c>
      <c r="I15" s="207"/>
      <c r="J15" s="207"/>
      <c r="K15" s="207"/>
      <c r="L15" s="282">
        <v>1450</v>
      </c>
      <c r="M15" s="207"/>
      <c r="N15" s="207" t="s">
        <v>174</v>
      </c>
      <c r="O15" s="207" t="s">
        <v>241</v>
      </c>
      <c r="P15" s="207"/>
      <c r="Q15" s="283"/>
      <c r="R15" s="207"/>
      <c r="S15" s="207"/>
      <c r="T15" s="455" t="s">
        <v>1168</v>
      </c>
      <c r="U15" s="455" t="s">
        <v>524</v>
      </c>
      <c r="V15" s="455"/>
      <c r="W15" s="478"/>
      <c r="X15" s="468" t="s">
        <v>1387</v>
      </c>
      <c r="Y15" s="165"/>
      <c r="Z15" s="165"/>
      <c r="AA15" s="165"/>
      <c r="AB15" s="165"/>
    </row>
    <row r="16" spans="1:28" s="284" customFormat="1" x14ac:dyDescent="0.2">
      <c r="A16" s="477" t="s">
        <v>91</v>
      </c>
      <c r="B16" s="207" t="s">
        <v>1105</v>
      </c>
      <c r="C16" s="207">
        <v>200</v>
      </c>
      <c r="D16" s="207">
        <v>75778</v>
      </c>
      <c r="E16" s="207" t="s">
        <v>1106</v>
      </c>
      <c r="F16" s="207" t="s">
        <v>1107</v>
      </c>
      <c r="G16" s="207">
        <v>6842</v>
      </c>
      <c r="H16" s="207">
        <v>1990</v>
      </c>
      <c r="I16" s="207" t="s">
        <v>1148</v>
      </c>
      <c r="J16" s="207"/>
      <c r="K16" s="207">
        <v>3</v>
      </c>
      <c r="L16" s="282">
        <v>5000</v>
      </c>
      <c r="M16" s="207"/>
      <c r="N16" s="207" t="s">
        <v>174</v>
      </c>
      <c r="O16" s="207">
        <v>244930</v>
      </c>
      <c r="P16" s="207"/>
      <c r="Q16" s="283"/>
      <c r="R16" s="207"/>
      <c r="S16" s="207"/>
      <c r="T16" s="455" t="s">
        <v>1169</v>
      </c>
      <c r="U16" s="455" t="s">
        <v>1170</v>
      </c>
      <c r="V16" s="455"/>
      <c r="W16" s="478"/>
      <c r="X16" s="468" t="s">
        <v>1387</v>
      </c>
      <c r="Y16" s="165" t="s">
        <v>1387</v>
      </c>
      <c r="Z16" s="165"/>
      <c r="AA16" s="165"/>
      <c r="AB16" s="165"/>
    </row>
    <row r="17" spans="1:28" s="111" customFormat="1" ht="25.5" x14ac:dyDescent="0.2">
      <c r="A17" s="477" t="s">
        <v>92</v>
      </c>
      <c r="B17" s="207" t="s">
        <v>213</v>
      </c>
      <c r="C17" s="207" t="s">
        <v>1095</v>
      </c>
      <c r="D17" s="207" t="s">
        <v>1108</v>
      </c>
      <c r="E17" s="207" t="s">
        <v>1109</v>
      </c>
      <c r="F17" s="207" t="s">
        <v>497</v>
      </c>
      <c r="G17" s="207"/>
      <c r="H17" s="207">
        <v>2000</v>
      </c>
      <c r="I17" s="207" t="s">
        <v>1149</v>
      </c>
      <c r="J17" s="207"/>
      <c r="K17" s="207">
        <v>6</v>
      </c>
      <c r="L17" s="282">
        <v>900</v>
      </c>
      <c r="M17" s="207"/>
      <c r="N17" s="207" t="s">
        <v>174</v>
      </c>
      <c r="O17" s="207">
        <v>320735</v>
      </c>
      <c r="P17" s="207"/>
      <c r="Q17" s="283"/>
      <c r="R17" s="207"/>
      <c r="S17" s="207"/>
      <c r="T17" s="455" t="s">
        <v>1171</v>
      </c>
      <c r="U17" s="455" t="s">
        <v>1172</v>
      </c>
      <c r="V17" s="455"/>
      <c r="W17" s="478"/>
      <c r="X17" s="468" t="s">
        <v>1387</v>
      </c>
      <c r="Y17" s="165" t="s">
        <v>1387</v>
      </c>
      <c r="Z17" s="165"/>
      <c r="AA17" s="165"/>
      <c r="AB17" s="165"/>
    </row>
    <row r="18" spans="1:28" s="284" customFormat="1" x14ac:dyDescent="0.2">
      <c r="A18" s="477" t="s">
        <v>93</v>
      </c>
      <c r="B18" s="207" t="s">
        <v>213</v>
      </c>
      <c r="C18" s="207" t="s">
        <v>1110</v>
      </c>
      <c r="D18" s="207" t="s">
        <v>1111</v>
      </c>
      <c r="E18" s="207" t="s">
        <v>1112</v>
      </c>
      <c r="F18" s="207" t="s">
        <v>472</v>
      </c>
      <c r="G18" s="207">
        <v>2</v>
      </c>
      <c r="H18" s="207">
        <v>1999</v>
      </c>
      <c r="I18" s="207" t="s">
        <v>1150</v>
      </c>
      <c r="J18" s="207"/>
      <c r="K18" s="207">
        <v>5</v>
      </c>
      <c r="L18" s="282"/>
      <c r="M18" s="207"/>
      <c r="N18" s="207" t="s">
        <v>174</v>
      </c>
      <c r="O18" s="207">
        <v>409015</v>
      </c>
      <c r="P18" s="207"/>
      <c r="Q18" s="460">
        <v>4900</v>
      </c>
      <c r="R18" s="207"/>
      <c r="S18" s="207"/>
      <c r="T18" s="455" t="s">
        <v>1173</v>
      </c>
      <c r="U18" s="455" t="s">
        <v>1174</v>
      </c>
      <c r="V18" s="455" t="s">
        <v>1173</v>
      </c>
      <c r="W18" s="478" t="s">
        <v>1175</v>
      </c>
      <c r="X18" s="468" t="s">
        <v>1387</v>
      </c>
      <c r="Y18" s="165" t="s">
        <v>1387</v>
      </c>
      <c r="Z18" s="165" t="s">
        <v>1387</v>
      </c>
      <c r="AA18" s="165"/>
      <c r="AB18" s="165"/>
    </row>
    <row r="19" spans="1:28" s="284" customFormat="1" ht="25.5" x14ac:dyDescent="0.2">
      <c r="A19" s="477" t="s">
        <v>94</v>
      </c>
      <c r="B19" s="207" t="s">
        <v>479</v>
      </c>
      <c r="C19" s="207" t="s">
        <v>1113</v>
      </c>
      <c r="D19" s="207" t="s">
        <v>1114</v>
      </c>
      <c r="E19" s="207" t="s">
        <v>1115</v>
      </c>
      <c r="F19" s="207" t="s">
        <v>1116</v>
      </c>
      <c r="G19" s="207"/>
      <c r="H19" s="207">
        <v>2008</v>
      </c>
      <c r="I19" s="207" t="s">
        <v>1151</v>
      </c>
      <c r="J19" s="207"/>
      <c r="K19" s="207">
        <v>1</v>
      </c>
      <c r="L19" s="282"/>
      <c r="M19" s="207"/>
      <c r="N19" s="207" t="s">
        <v>174</v>
      </c>
      <c r="O19" s="207">
        <v>8871</v>
      </c>
      <c r="P19" s="207"/>
      <c r="Q19" s="460">
        <v>86500</v>
      </c>
      <c r="R19" s="207"/>
      <c r="S19" s="207"/>
      <c r="T19" s="455" t="s">
        <v>1176</v>
      </c>
      <c r="U19" s="455" t="s">
        <v>1177</v>
      </c>
      <c r="V19" s="455" t="s">
        <v>1176</v>
      </c>
      <c r="W19" s="478" t="s">
        <v>1177</v>
      </c>
      <c r="X19" s="468" t="s">
        <v>1387</v>
      </c>
      <c r="Y19" s="165" t="s">
        <v>1387</v>
      </c>
      <c r="Z19" s="165" t="s">
        <v>1387</v>
      </c>
      <c r="AA19" s="165"/>
      <c r="AB19" s="165"/>
    </row>
    <row r="20" spans="1:28" s="284" customFormat="1" x14ac:dyDescent="0.2">
      <c r="A20" s="477" t="s">
        <v>95</v>
      </c>
      <c r="B20" s="207" t="s">
        <v>1105</v>
      </c>
      <c r="C20" s="207" t="s">
        <v>1117</v>
      </c>
      <c r="D20" s="207">
        <v>72441</v>
      </c>
      <c r="E20" s="207" t="s">
        <v>1118</v>
      </c>
      <c r="F20" s="207" t="s">
        <v>1107</v>
      </c>
      <c r="G20" s="207"/>
      <c r="H20" s="207">
        <v>1989</v>
      </c>
      <c r="I20" s="207" t="s">
        <v>1152</v>
      </c>
      <c r="J20" s="207"/>
      <c r="K20" s="207">
        <v>3</v>
      </c>
      <c r="L20" s="282">
        <v>5000</v>
      </c>
      <c r="M20" s="207"/>
      <c r="N20" s="207" t="s">
        <v>174</v>
      </c>
      <c r="O20" s="207">
        <v>175149</v>
      </c>
      <c r="P20" s="207"/>
      <c r="Q20" s="283"/>
      <c r="R20" s="207"/>
      <c r="S20" s="207"/>
      <c r="T20" s="455" t="s">
        <v>1178</v>
      </c>
      <c r="U20" s="455" t="s">
        <v>1179</v>
      </c>
      <c r="V20" s="455"/>
      <c r="W20" s="478"/>
      <c r="X20" s="468" t="s">
        <v>1387</v>
      </c>
      <c r="Y20" s="165" t="s">
        <v>1387</v>
      </c>
      <c r="Z20" s="165"/>
      <c r="AA20" s="165"/>
      <c r="AB20" s="165"/>
    </row>
    <row r="21" spans="1:28" s="284" customFormat="1" ht="25.5" x14ac:dyDescent="0.2">
      <c r="A21" s="477" t="s">
        <v>96</v>
      </c>
      <c r="B21" s="207" t="s">
        <v>479</v>
      </c>
      <c r="C21" s="207" t="s">
        <v>1119</v>
      </c>
      <c r="D21" s="207">
        <v>80906299</v>
      </c>
      <c r="E21" s="207" t="s">
        <v>1120</v>
      </c>
      <c r="F21" s="207" t="s">
        <v>1116</v>
      </c>
      <c r="G21" s="207"/>
      <c r="H21" s="207">
        <v>2010</v>
      </c>
      <c r="I21" s="207" t="s">
        <v>1153</v>
      </c>
      <c r="J21" s="207"/>
      <c r="K21" s="207">
        <v>1</v>
      </c>
      <c r="L21" s="282"/>
      <c r="M21" s="207"/>
      <c r="N21" s="207" t="s">
        <v>174</v>
      </c>
      <c r="O21" s="207">
        <v>5131</v>
      </c>
      <c r="P21" s="207"/>
      <c r="Q21" s="283"/>
      <c r="R21" s="207"/>
      <c r="S21" s="207"/>
      <c r="T21" s="455" t="s">
        <v>1180</v>
      </c>
      <c r="U21" s="455" t="s">
        <v>1181</v>
      </c>
      <c r="V21" s="455"/>
      <c r="W21" s="478"/>
      <c r="X21" s="468" t="s">
        <v>1387</v>
      </c>
      <c r="Y21" s="165" t="s">
        <v>1387</v>
      </c>
      <c r="Z21" s="165"/>
      <c r="AA21" s="165"/>
      <c r="AB21" s="165"/>
    </row>
    <row r="22" spans="1:28" s="111" customFormat="1" x14ac:dyDescent="0.2">
      <c r="A22" s="477" t="s">
        <v>97</v>
      </c>
      <c r="B22" s="207" t="s">
        <v>1105</v>
      </c>
      <c r="C22" s="207" t="s">
        <v>1121</v>
      </c>
      <c r="D22" s="207" t="s">
        <v>1122</v>
      </c>
      <c r="E22" s="207" t="s">
        <v>1123</v>
      </c>
      <c r="F22" s="207" t="s">
        <v>1107</v>
      </c>
      <c r="G22" s="207"/>
      <c r="H22" s="207">
        <v>2000</v>
      </c>
      <c r="I22" s="207" t="s">
        <v>1154</v>
      </c>
      <c r="J22" s="207"/>
      <c r="K22" s="207">
        <v>3</v>
      </c>
      <c r="L22" s="282">
        <v>5000</v>
      </c>
      <c r="M22" s="207"/>
      <c r="N22" s="207" t="s">
        <v>174</v>
      </c>
      <c r="O22" s="207">
        <v>159827</v>
      </c>
      <c r="P22" s="207"/>
      <c r="Q22" s="283"/>
      <c r="R22" s="207"/>
      <c r="S22" s="207"/>
      <c r="T22" s="455" t="s">
        <v>525</v>
      </c>
      <c r="U22" s="455" t="s">
        <v>526</v>
      </c>
      <c r="V22" s="455"/>
      <c r="W22" s="478"/>
      <c r="X22" s="468" t="s">
        <v>1387</v>
      </c>
      <c r="Y22" s="165" t="s">
        <v>1387</v>
      </c>
      <c r="Z22" s="165"/>
      <c r="AA22" s="165"/>
      <c r="AB22" s="165"/>
    </row>
    <row r="23" spans="1:28" s="111" customFormat="1" x14ac:dyDescent="0.2">
      <c r="A23" s="477" t="s">
        <v>98</v>
      </c>
      <c r="B23" s="207" t="s">
        <v>1124</v>
      </c>
      <c r="C23" s="207" t="s">
        <v>1125</v>
      </c>
      <c r="D23" s="207" t="s">
        <v>1126</v>
      </c>
      <c r="E23" s="207" t="s">
        <v>1127</v>
      </c>
      <c r="F23" s="207" t="s">
        <v>1107</v>
      </c>
      <c r="G23" s="207"/>
      <c r="H23" s="207">
        <v>1997</v>
      </c>
      <c r="I23" s="207" t="s">
        <v>1155</v>
      </c>
      <c r="J23" s="207"/>
      <c r="K23" s="207">
        <v>2</v>
      </c>
      <c r="L23" s="282">
        <v>4700</v>
      </c>
      <c r="M23" s="207"/>
      <c r="N23" s="207" t="s">
        <v>174</v>
      </c>
      <c r="O23" s="207">
        <v>203547</v>
      </c>
      <c r="P23" s="207"/>
      <c r="Q23" s="283"/>
      <c r="R23" s="207"/>
      <c r="S23" s="207"/>
      <c r="T23" s="455" t="s">
        <v>1182</v>
      </c>
      <c r="U23" s="455" t="s">
        <v>1183</v>
      </c>
      <c r="V23" s="455"/>
      <c r="W23" s="478"/>
      <c r="X23" s="468" t="s">
        <v>1387</v>
      </c>
      <c r="Y23" s="165" t="s">
        <v>1387</v>
      </c>
      <c r="Z23" s="165"/>
      <c r="AA23" s="165"/>
      <c r="AB23" s="165"/>
    </row>
    <row r="24" spans="1:28" s="111" customFormat="1" x14ac:dyDescent="0.2">
      <c r="A24" s="477" t="s">
        <v>99</v>
      </c>
      <c r="B24" s="207" t="s">
        <v>1128</v>
      </c>
      <c r="C24" s="207" t="s">
        <v>1129</v>
      </c>
      <c r="D24" s="207"/>
      <c r="E24" s="207"/>
      <c r="F24" s="207"/>
      <c r="G24" s="207">
        <v>15</v>
      </c>
      <c r="H24" s="207">
        <v>1997</v>
      </c>
      <c r="I24" s="207"/>
      <c r="J24" s="207"/>
      <c r="K24" s="207">
        <v>1</v>
      </c>
      <c r="L24" s="282"/>
      <c r="M24" s="207"/>
      <c r="N24" s="207" t="s">
        <v>174</v>
      </c>
      <c r="O24" s="207">
        <v>7110</v>
      </c>
      <c r="P24" s="207"/>
      <c r="Q24" s="283"/>
      <c r="R24" s="207"/>
      <c r="S24" s="207"/>
      <c r="T24" s="455" t="s">
        <v>1184</v>
      </c>
      <c r="U24" s="455" t="s">
        <v>1185</v>
      </c>
      <c r="V24" s="455"/>
      <c r="W24" s="478"/>
      <c r="X24" s="468" t="s">
        <v>1387</v>
      </c>
      <c r="Y24" s="165" t="s">
        <v>1387</v>
      </c>
      <c r="Z24" s="165"/>
      <c r="AA24" s="165"/>
      <c r="AB24" s="165"/>
    </row>
    <row r="25" spans="1:28" s="284" customFormat="1" ht="38.25" x14ac:dyDescent="0.2">
      <c r="A25" s="477" t="s">
        <v>100</v>
      </c>
      <c r="B25" s="207" t="s">
        <v>1130</v>
      </c>
      <c r="C25" s="207" t="s">
        <v>1131</v>
      </c>
      <c r="D25" s="207" t="s">
        <v>1132</v>
      </c>
      <c r="E25" s="207"/>
      <c r="F25" s="207"/>
      <c r="G25" s="207"/>
      <c r="H25" s="207">
        <v>2005</v>
      </c>
      <c r="I25" s="207"/>
      <c r="J25" s="207"/>
      <c r="K25" s="207">
        <v>1</v>
      </c>
      <c r="L25" s="282"/>
      <c r="M25" s="207"/>
      <c r="N25" s="207" t="s">
        <v>174</v>
      </c>
      <c r="O25" s="207">
        <v>9744</v>
      </c>
      <c r="P25" s="207"/>
      <c r="Q25" s="283"/>
      <c r="R25" s="207"/>
      <c r="S25" s="207"/>
      <c r="T25" s="455" t="s">
        <v>1186</v>
      </c>
      <c r="U25" s="455" t="s">
        <v>1187</v>
      </c>
      <c r="V25" s="455"/>
      <c r="W25" s="478"/>
      <c r="X25" s="468" t="s">
        <v>1387</v>
      </c>
      <c r="Y25" s="165" t="s">
        <v>1387</v>
      </c>
      <c r="Z25" s="165"/>
      <c r="AA25" s="165"/>
      <c r="AB25" s="165"/>
    </row>
    <row r="26" spans="1:28" s="284" customFormat="1" x14ac:dyDescent="0.2">
      <c r="A26" s="477" t="s">
        <v>101</v>
      </c>
      <c r="B26" s="207" t="s">
        <v>1105</v>
      </c>
      <c r="C26" s="207">
        <v>200</v>
      </c>
      <c r="D26" s="207">
        <v>64391</v>
      </c>
      <c r="E26" s="207" t="s">
        <v>1133</v>
      </c>
      <c r="F26" s="207" t="s">
        <v>1107</v>
      </c>
      <c r="G26" s="207"/>
      <c r="H26" s="207">
        <v>1988</v>
      </c>
      <c r="I26" s="207" t="s">
        <v>1156</v>
      </c>
      <c r="J26" s="207"/>
      <c r="K26" s="207">
        <v>2</v>
      </c>
      <c r="L26" s="282">
        <v>6000</v>
      </c>
      <c r="M26" s="207"/>
      <c r="N26" s="207" t="s">
        <v>174</v>
      </c>
      <c r="O26" s="207">
        <v>72977</v>
      </c>
      <c r="P26" s="207"/>
      <c r="Q26" s="283"/>
      <c r="R26" s="207"/>
      <c r="S26" s="207"/>
      <c r="T26" s="455" t="s">
        <v>1188</v>
      </c>
      <c r="U26" s="455" t="s">
        <v>1189</v>
      </c>
      <c r="V26" s="455"/>
      <c r="W26" s="478"/>
      <c r="X26" s="468" t="s">
        <v>1387</v>
      </c>
      <c r="Y26" s="165" t="s">
        <v>1387</v>
      </c>
      <c r="Z26" s="165"/>
      <c r="AA26" s="165"/>
      <c r="AB26" s="165"/>
    </row>
    <row r="27" spans="1:28" s="284" customFormat="1" x14ac:dyDescent="0.2">
      <c r="A27" s="477" t="s">
        <v>418</v>
      </c>
      <c r="B27" s="207" t="s">
        <v>1134</v>
      </c>
      <c r="C27" s="207" t="s">
        <v>1135</v>
      </c>
      <c r="D27" s="207" t="s">
        <v>1136</v>
      </c>
      <c r="E27" s="207" t="s">
        <v>1137</v>
      </c>
      <c r="F27" s="207" t="s">
        <v>472</v>
      </c>
      <c r="G27" s="207"/>
      <c r="H27" s="207">
        <v>2008</v>
      </c>
      <c r="I27" s="207" t="s">
        <v>1157</v>
      </c>
      <c r="J27" s="207"/>
      <c r="K27" s="207">
        <v>5</v>
      </c>
      <c r="L27" s="282"/>
      <c r="M27" s="207"/>
      <c r="N27" s="207" t="s">
        <v>174</v>
      </c>
      <c r="O27" s="207">
        <v>229779</v>
      </c>
      <c r="P27" s="207"/>
      <c r="Q27" s="283">
        <v>29000</v>
      </c>
      <c r="R27" s="207"/>
      <c r="S27" s="207"/>
      <c r="T27" s="455" t="s">
        <v>1190</v>
      </c>
      <c r="U27" s="455" t="s">
        <v>1191</v>
      </c>
      <c r="V27" s="455" t="s">
        <v>1190</v>
      </c>
      <c r="W27" s="478" t="s">
        <v>1191</v>
      </c>
      <c r="X27" s="468" t="s">
        <v>1387</v>
      </c>
      <c r="Y27" s="165" t="s">
        <v>1387</v>
      </c>
      <c r="Z27" s="165" t="s">
        <v>1387</v>
      </c>
      <c r="AA27" s="165" t="s">
        <v>1389</v>
      </c>
      <c r="AB27" s="165"/>
    </row>
    <row r="28" spans="1:28" s="284" customFormat="1" ht="25.5" x14ac:dyDescent="0.2">
      <c r="A28" s="477" t="s">
        <v>420</v>
      </c>
      <c r="B28" s="207" t="s">
        <v>479</v>
      </c>
      <c r="C28" s="207" t="s">
        <v>1138</v>
      </c>
      <c r="D28" s="207">
        <v>808178453</v>
      </c>
      <c r="E28" s="207" t="s">
        <v>1139</v>
      </c>
      <c r="F28" s="207" t="s">
        <v>1116</v>
      </c>
      <c r="G28" s="207"/>
      <c r="H28" s="207">
        <v>2012</v>
      </c>
      <c r="I28" s="207" t="s">
        <v>1158</v>
      </c>
      <c r="J28" s="207"/>
      <c r="K28" s="207">
        <v>1</v>
      </c>
      <c r="L28" s="282"/>
      <c r="M28" s="207"/>
      <c r="N28" s="207" t="s">
        <v>174</v>
      </c>
      <c r="O28" s="207">
        <v>3253</v>
      </c>
      <c r="P28" s="207"/>
      <c r="Q28" s="283"/>
      <c r="R28" s="207"/>
      <c r="S28" s="207"/>
      <c r="T28" s="455" t="s">
        <v>1192</v>
      </c>
      <c r="U28" s="455" t="s">
        <v>1193</v>
      </c>
      <c r="V28" s="455"/>
      <c r="W28" s="478"/>
      <c r="X28" s="468" t="s">
        <v>1387</v>
      </c>
      <c r="Y28" s="165" t="s">
        <v>1387</v>
      </c>
      <c r="Z28" s="165"/>
      <c r="AA28" s="165"/>
      <c r="AB28" s="165"/>
    </row>
    <row r="29" spans="1:28" s="284" customFormat="1" x14ac:dyDescent="0.2">
      <c r="A29" s="477" t="s">
        <v>422</v>
      </c>
      <c r="B29" s="207" t="s">
        <v>1140</v>
      </c>
      <c r="C29" s="207" t="s">
        <v>1141</v>
      </c>
      <c r="D29" s="207" t="s">
        <v>1142</v>
      </c>
      <c r="E29" s="207" t="s">
        <v>1143</v>
      </c>
      <c r="F29" s="207" t="s">
        <v>472</v>
      </c>
      <c r="G29" s="207">
        <v>2</v>
      </c>
      <c r="H29" s="207">
        <v>2008</v>
      </c>
      <c r="I29" s="285" t="s">
        <v>1159</v>
      </c>
      <c r="J29" s="207" t="s">
        <v>1161</v>
      </c>
      <c r="K29" s="207">
        <v>5</v>
      </c>
      <c r="L29" s="282"/>
      <c r="M29" s="207">
        <v>2170</v>
      </c>
      <c r="N29" s="207" t="s">
        <v>174</v>
      </c>
      <c r="O29" s="207">
        <v>278405</v>
      </c>
      <c r="P29" s="207"/>
      <c r="Q29" s="283">
        <v>15900</v>
      </c>
      <c r="R29" s="207"/>
      <c r="S29" s="207"/>
      <c r="T29" s="455" t="s">
        <v>1194</v>
      </c>
      <c r="U29" s="455" t="s">
        <v>1195</v>
      </c>
      <c r="V29" s="517" t="s">
        <v>1194</v>
      </c>
      <c r="W29" s="478" t="s">
        <v>1195</v>
      </c>
      <c r="X29" s="468" t="s">
        <v>1387</v>
      </c>
      <c r="Y29" s="165" t="s">
        <v>1387</v>
      </c>
      <c r="Z29" s="165" t="s">
        <v>1387</v>
      </c>
      <c r="AA29" s="165" t="s">
        <v>1389</v>
      </c>
      <c r="AB29" s="165"/>
    </row>
    <row r="30" spans="1:28" s="111" customFormat="1" ht="25.5" x14ac:dyDescent="0.2">
      <c r="A30" s="477" t="s">
        <v>424</v>
      </c>
      <c r="B30" s="207" t="s">
        <v>1144</v>
      </c>
      <c r="C30" s="207" t="s">
        <v>1101</v>
      </c>
      <c r="D30" s="207"/>
      <c r="E30" s="207" t="s">
        <v>1145</v>
      </c>
      <c r="F30" s="207"/>
      <c r="G30" s="207"/>
      <c r="H30" s="207"/>
      <c r="I30" s="285" t="s">
        <v>1160</v>
      </c>
      <c r="J30" s="151"/>
      <c r="K30" s="110"/>
      <c r="L30" s="151"/>
      <c r="M30" s="207"/>
      <c r="N30" s="207" t="s">
        <v>174</v>
      </c>
      <c r="O30" s="207" t="s">
        <v>241</v>
      </c>
      <c r="P30" s="207"/>
      <c r="Q30" s="283"/>
      <c r="R30" s="207"/>
      <c r="S30" s="207"/>
      <c r="T30" s="286" t="s">
        <v>1196</v>
      </c>
      <c r="U30" s="455" t="s">
        <v>1197</v>
      </c>
      <c r="V30" s="455"/>
      <c r="W30" s="478"/>
      <c r="X30" s="468" t="s">
        <v>1387</v>
      </c>
      <c r="Y30" s="165"/>
      <c r="Z30" s="165"/>
      <c r="AA30" s="165"/>
      <c r="AB30" s="165"/>
    </row>
    <row r="31" spans="1:28" s="111" customFormat="1" x14ac:dyDescent="0.2">
      <c r="A31" s="593" t="s">
        <v>162</v>
      </c>
      <c r="B31" s="529"/>
      <c r="C31" s="529"/>
      <c r="D31" s="529"/>
      <c r="E31" s="529"/>
      <c r="F31" s="529"/>
      <c r="G31" s="529"/>
      <c r="H31" s="529"/>
      <c r="I31" s="529"/>
      <c r="J31" s="529"/>
      <c r="K31" s="529"/>
      <c r="L31" s="529"/>
      <c r="M31" s="278"/>
      <c r="N31" s="278"/>
      <c r="O31" s="278"/>
      <c r="P31" s="278"/>
      <c r="Q31" s="279"/>
      <c r="R31" s="278"/>
      <c r="S31" s="278"/>
      <c r="T31" s="278"/>
      <c r="U31" s="278"/>
      <c r="V31" s="278"/>
      <c r="W31" s="475"/>
      <c r="X31" s="467"/>
      <c r="Y31" s="464"/>
      <c r="Z31" s="464"/>
      <c r="AA31" s="464"/>
      <c r="AB31" s="464"/>
    </row>
    <row r="32" spans="1:28" s="111" customFormat="1" ht="25.5" x14ac:dyDescent="0.2">
      <c r="A32" s="479" t="s">
        <v>79</v>
      </c>
      <c r="B32" s="45" t="s">
        <v>468</v>
      </c>
      <c r="C32" s="45" t="s">
        <v>469</v>
      </c>
      <c r="D32" s="45" t="s">
        <v>470</v>
      </c>
      <c r="E32" s="45" t="s">
        <v>471</v>
      </c>
      <c r="F32" s="45" t="s">
        <v>472</v>
      </c>
      <c r="G32" s="45">
        <v>1100</v>
      </c>
      <c r="H32" s="45">
        <v>2007</v>
      </c>
      <c r="I32" s="45" t="s">
        <v>498</v>
      </c>
      <c r="J32" s="287">
        <v>43427</v>
      </c>
      <c r="K32" s="45">
        <v>5</v>
      </c>
      <c r="L32" s="288"/>
      <c r="M32" s="289">
        <v>1255</v>
      </c>
      <c r="N32" s="289" t="s">
        <v>177</v>
      </c>
      <c r="O32" s="289">
        <v>132256</v>
      </c>
      <c r="P32" s="289" t="s">
        <v>512</v>
      </c>
      <c r="Q32" s="290">
        <v>8000</v>
      </c>
      <c r="R32" s="289" t="s">
        <v>513</v>
      </c>
      <c r="S32" s="289">
        <v>500</v>
      </c>
      <c r="T32" s="291" t="s">
        <v>517</v>
      </c>
      <c r="U32" s="291" t="s">
        <v>518</v>
      </c>
      <c r="V32" s="291" t="s">
        <v>517</v>
      </c>
      <c r="W32" s="480" t="s">
        <v>518</v>
      </c>
      <c r="X32" s="468" t="s">
        <v>1387</v>
      </c>
      <c r="Y32" s="165" t="s">
        <v>1387</v>
      </c>
      <c r="Z32" s="165" t="s">
        <v>1387</v>
      </c>
      <c r="AA32" s="165"/>
      <c r="AB32" s="165"/>
    </row>
    <row r="33" spans="1:28" s="111" customFormat="1" x14ac:dyDescent="0.2">
      <c r="A33" s="479" t="s">
        <v>88</v>
      </c>
      <c r="B33" s="46" t="s">
        <v>468</v>
      </c>
      <c r="C33" s="46" t="s">
        <v>469</v>
      </c>
      <c r="D33" s="46" t="s">
        <v>473</v>
      </c>
      <c r="E33" s="46" t="s">
        <v>474</v>
      </c>
      <c r="F33" s="46" t="s">
        <v>472</v>
      </c>
      <c r="G33" s="46">
        <v>1100</v>
      </c>
      <c r="H33" s="46">
        <v>2004</v>
      </c>
      <c r="I33" s="46" t="s">
        <v>499</v>
      </c>
      <c r="J33" s="292">
        <v>43419</v>
      </c>
      <c r="K33" s="46">
        <v>5</v>
      </c>
      <c r="L33" s="293"/>
      <c r="M33" s="294">
        <v>1255</v>
      </c>
      <c r="N33" s="294" t="s">
        <v>174</v>
      </c>
      <c r="O33" s="294">
        <v>183495</v>
      </c>
      <c r="P33" s="294"/>
      <c r="Q33" s="295">
        <v>6200</v>
      </c>
      <c r="R33" s="294"/>
      <c r="S33" s="294"/>
      <c r="T33" s="296" t="s">
        <v>519</v>
      </c>
      <c r="U33" s="296" t="s">
        <v>520</v>
      </c>
      <c r="V33" s="296" t="s">
        <v>519</v>
      </c>
      <c r="W33" s="481" t="s">
        <v>520</v>
      </c>
      <c r="X33" s="468" t="s">
        <v>1387</v>
      </c>
      <c r="Y33" s="165" t="s">
        <v>1387</v>
      </c>
      <c r="Z33" s="165" t="s">
        <v>1387</v>
      </c>
      <c r="AA33" s="165"/>
      <c r="AB33" s="165"/>
    </row>
    <row r="34" spans="1:28" s="111" customFormat="1" ht="38.25" x14ac:dyDescent="0.2">
      <c r="A34" s="479" t="s">
        <v>89</v>
      </c>
      <c r="B34" s="46" t="s">
        <v>475</v>
      </c>
      <c r="C34" s="46" t="s">
        <v>476</v>
      </c>
      <c r="D34" s="46" t="s">
        <v>477</v>
      </c>
      <c r="E34" s="46" t="s">
        <v>478</v>
      </c>
      <c r="F34" s="46" t="s">
        <v>472</v>
      </c>
      <c r="G34" s="46">
        <v>1000</v>
      </c>
      <c r="H34" s="46">
        <v>1997</v>
      </c>
      <c r="I34" s="46" t="s">
        <v>500</v>
      </c>
      <c r="J34" s="292">
        <v>43228</v>
      </c>
      <c r="K34" s="46">
        <v>5</v>
      </c>
      <c r="L34" s="293"/>
      <c r="M34" s="294">
        <v>1220</v>
      </c>
      <c r="N34" s="294" t="s">
        <v>174</v>
      </c>
      <c r="O34" s="294">
        <v>134000</v>
      </c>
      <c r="P34" s="294"/>
      <c r="Q34" s="295"/>
      <c r="R34" s="294"/>
      <c r="S34" s="294"/>
      <c r="T34" s="296" t="s">
        <v>521</v>
      </c>
      <c r="U34" s="296" t="s">
        <v>522</v>
      </c>
      <c r="V34" s="296"/>
      <c r="W34" s="481"/>
      <c r="X34" s="468" t="s">
        <v>1387</v>
      </c>
      <c r="Y34" s="165"/>
      <c r="Z34" s="165"/>
      <c r="AA34" s="165"/>
      <c r="AB34" s="165"/>
    </row>
    <row r="35" spans="1:28" s="111" customFormat="1" ht="25.5" x14ac:dyDescent="0.2">
      <c r="A35" s="479" t="s">
        <v>90</v>
      </c>
      <c r="B35" s="46" t="s">
        <v>479</v>
      </c>
      <c r="C35" s="46" t="s">
        <v>480</v>
      </c>
      <c r="D35" s="46">
        <v>317578</v>
      </c>
      <c r="E35" s="46" t="s">
        <v>481</v>
      </c>
      <c r="F35" s="46"/>
      <c r="G35" s="46">
        <v>3120</v>
      </c>
      <c r="H35" s="46">
        <v>1977</v>
      </c>
      <c r="I35" s="46" t="s">
        <v>501</v>
      </c>
      <c r="J35" s="292">
        <v>43819</v>
      </c>
      <c r="K35" s="46">
        <v>1</v>
      </c>
      <c r="L35" s="293" t="s">
        <v>502</v>
      </c>
      <c r="M35" s="294">
        <v>2955</v>
      </c>
      <c r="N35" s="294" t="s">
        <v>177</v>
      </c>
      <c r="O35" s="294"/>
      <c r="P35" s="294"/>
      <c r="Q35" s="295"/>
      <c r="R35" s="294"/>
      <c r="S35" s="294"/>
      <c r="T35" s="296" t="s">
        <v>523</v>
      </c>
      <c r="U35" s="296" t="s">
        <v>524</v>
      </c>
      <c r="V35" s="296"/>
      <c r="W35" s="481"/>
      <c r="X35" s="468" t="s">
        <v>1387</v>
      </c>
      <c r="Y35" s="165" t="s">
        <v>1387</v>
      </c>
      <c r="Z35" s="165"/>
      <c r="AA35" s="165"/>
      <c r="AB35" s="165"/>
    </row>
    <row r="36" spans="1:28" s="111" customFormat="1" ht="25.5" x14ac:dyDescent="0.2">
      <c r="A36" s="479" t="s">
        <v>91</v>
      </c>
      <c r="B36" s="46" t="s">
        <v>479</v>
      </c>
      <c r="C36" s="46" t="s">
        <v>482</v>
      </c>
      <c r="D36" s="46">
        <v>35140</v>
      </c>
      <c r="E36" s="46" t="s">
        <v>483</v>
      </c>
      <c r="F36" s="46"/>
      <c r="G36" s="46">
        <v>2502</v>
      </c>
      <c r="H36" s="46">
        <v>1988</v>
      </c>
      <c r="I36" s="46" t="s">
        <v>503</v>
      </c>
      <c r="J36" s="292">
        <v>43215</v>
      </c>
      <c r="K36" s="46">
        <v>1</v>
      </c>
      <c r="L36" s="293" t="s">
        <v>504</v>
      </c>
      <c r="M36" s="294">
        <v>2921</v>
      </c>
      <c r="N36" s="294" t="s">
        <v>177</v>
      </c>
      <c r="O36" s="294"/>
      <c r="P36" s="294"/>
      <c r="Q36" s="295"/>
      <c r="R36" s="294"/>
      <c r="S36" s="294"/>
      <c r="T36" s="296" t="s">
        <v>525</v>
      </c>
      <c r="U36" s="296" t="s">
        <v>526</v>
      </c>
      <c r="V36" s="296"/>
      <c r="W36" s="481"/>
      <c r="X36" s="468" t="s">
        <v>1387</v>
      </c>
      <c r="Y36" s="165" t="s">
        <v>1387</v>
      </c>
      <c r="Z36" s="165"/>
      <c r="AA36" s="165"/>
      <c r="AB36" s="165"/>
    </row>
    <row r="37" spans="1:28" s="111" customFormat="1" x14ac:dyDescent="0.2">
      <c r="A37" s="479" t="s">
        <v>92</v>
      </c>
      <c r="B37" s="46" t="s">
        <v>484</v>
      </c>
      <c r="C37" s="46" t="s">
        <v>485</v>
      </c>
      <c r="D37" s="46">
        <v>39212</v>
      </c>
      <c r="E37" s="46" t="s">
        <v>486</v>
      </c>
      <c r="F37" s="46"/>
      <c r="G37" s="46"/>
      <c r="H37" s="46">
        <v>1974</v>
      </c>
      <c r="I37" s="46" t="s">
        <v>505</v>
      </c>
      <c r="J37" s="46">
        <v>43242</v>
      </c>
      <c r="K37" s="46"/>
      <c r="L37" s="293" t="s">
        <v>506</v>
      </c>
      <c r="M37" s="294">
        <v>5940</v>
      </c>
      <c r="N37" s="294" t="s">
        <v>177</v>
      </c>
      <c r="O37" s="294"/>
      <c r="P37" s="294"/>
      <c r="Q37" s="295"/>
      <c r="R37" s="294"/>
      <c r="S37" s="294"/>
      <c r="T37" s="296" t="s">
        <v>523</v>
      </c>
      <c r="U37" s="296" t="s">
        <v>524</v>
      </c>
      <c r="V37" s="296"/>
      <c r="W37" s="481"/>
      <c r="X37" s="468" t="s">
        <v>1387</v>
      </c>
      <c r="Y37" s="165"/>
      <c r="Z37" s="165"/>
      <c r="AA37" s="165"/>
      <c r="AB37" s="165"/>
    </row>
    <row r="38" spans="1:28" s="111" customFormat="1" ht="25.5" x14ac:dyDescent="0.2">
      <c r="A38" s="479" t="s">
        <v>93</v>
      </c>
      <c r="B38" s="46" t="s">
        <v>484</v>
      </c>
      <c r="C38" s="46" t="s">
        <v>487</v>
      </c>
      <c r="D38" s="46">
        <v>802152</v>
      </c>
      <c r="E38" s="46" t="s">
        <v>488</v>
      </c>
      <c r="F38" s="46"/>
      <c r="G38" s="46"/>
      <c r="H38" s="46">
        <v>1978</v>
      </c>
      <c r="I38" s="46" t="s">
        <v>507</v>
      </c>
      <c r="J38" s="46" t="s">
        <v>508</v>
      </c>
      <c r="K38" s="46"/>
      <c r="L38" s="293" t="s">
        <v>509</v>
      </c>
      <c r="M38" s="294">
        <v>725</v>
      </c>
      <c r="N38" s="294" t="s">
        <v>174</v>
      </c>
      <c r="O38" s="294"/>
      <c r="P38" s="294"/>
      <c r="Q38" s="295"/>
      <c r="R38" s="294"/>
      <c r="S38" s="294"/>
      <c r="T38" s="296" t="s">
        <v>523</v>
      </c>
      <c r="U38" s="296" t="s">
        <v>524</v>
      </c>
      <c r="V38" s="296"/>
      <c r="W38" s="481"/>
      <c r="X38" s="468" t="s">
        <v>1387</v>
      </c>
      <c r="Y38" s="165"/>
      <c r="Z38" s="165"/>
      <c r="AA38" s="165"/>
      <c r="AB38" s="165"/>
    </row>
    <row r="39" spans="1:28" s="111" customFormat="1" ht="25.5" x14ac:dyDescent="0.2">
      <c r="A39" s="479" t="s">
        <v>94</v>
      </c>
      <c r="B39" s="46" t="s">
        <v>489</v>
      </c>
      <c r="C39" s="46" t="s">
        <v>490</v>
      </c>
      <c r="D39" s="46" t="s">
        <v>491</v>
      </c>
      <c r="E39" s="46" t="s">
        <v>492</v>
      </c>
      <c r="F39" s="46" t="s">
        <v>472</v>
      </c>
      <c r="G39" s="46">
        <v>1400</v>
      </c>
      <c r="H39" s="46">
        <v>2007</v>
      </c>
      <c r="I39" s="46" t="s">
        <v>510</v>
      </c>
      <c r="J39" s="292">
        <v>43228</v>
      </c>
      <c r="K39" s="46">
        <v>5</v>
      </c>
      <c r="L39" s="293"/>
      <c r="M39" s="294">
        <v>1600</v>
      </c>
      <c r="N39" s="294" t="s">
        <v>177</v>
      </c>
      <c r="O39" s="294">
        <v>222946</v>
      </c>
      <c r="P39" s="294" t="s">
        <v>515</v>
      </c>
      <c r="Q39" s="434">
        <v>10000</v>
      </c>
      <c r="R39" s="289" t="s">
        <v>513</v>
      </c>
      <c r="S39" s="294">
        <v>1500</v>
      </c>
      <c r="T39" s="296" t="s">
        <v>527</v>
      </c>
      <c r="U39" s="296" t="s">
        <v>528</v>
      </c>
      <c r="V39" s="296" t="s">
        <v>527</v>
      </c>
      <c r="W39" s="481" t="s">
        <v>528</v>
      </c>
      <c r="X39" s="468" t="s">
        <v>1387</v>
      </c>
      <c r="Y39" s="165" t="s">
        <v>1387</v>
      </c>
      <c r="Z39" s="165" t="s">
        <v>1387</v>
      </c>
      <c r="AA39" s="165"/>
      <c r="AB39" s="165"/>
    </row>
    <row r="40" spans="1:28" s="111" customFormat="1" x14ac:dyDescent="0.2">
      <c r="A40" s="479" t="s">
        <v>95</v>
      </c>
      <c r="B40" s="46" t="s">
        <v>493</v>
      </c>
      <c r="C40" s="46" t="s">
        <v>494</v>
      </c>
      <c r="D40" s="46" t="s">
        <v>495</v>
      </c>
      <c r="E40" s="46" t="s">
        <v>496</v>
      </c>
      <c r="F40" s="46" t="s">
        <v>497</v>
      </c>
      <c r="G40" s="46">
        <v>1769</v>
      </c>
      <c r="H40" s="46">
        <v>1998</v>
      </c>
      <c r="I40" s="46" t="s">
        <v>511</v>
      </c>
      <c r="J40" s="292">
        <v>43228</v>
      </c>
      <c r="K40" s="46">
        <v>5</v>
      </c>
      <c r="L40" s="293">
        <v>740</v>
      </c>
      <c r="M40" s="46">
        <v>1710</v>
      </c>
      <c r="N40" s="46" t="s">
        <v>174</v>
      </c>
      <c r="O40" s="46">
        <v>171000</v>
      </c>
      <c r="P40" s="46" t="s">
        <v>516</v>
      </c>
      <c r="Q40" s="297"/>
      <c r="R40" s="46"/>
      <c r="S40" s="46"/>
      <c r="T40" s="298" t="s">
        <v>529</v>
      </c>
      <c r="U40" s="298" t="s">
        <v>530</v>
      </c>
      <c r="V40" s="298"/>
      <c r="W40" s="482"/>
      <c r="X40" s="468" t="s">
        <v>1387</v>
      </c>
      <c r="Y40" s="165" t="s">
        <v>1387</v>
      </c>
      <c r="Z40" s="165"/>
      <c r="AA40" s="165"/>
      <c r="AB40" s="165"/>
    </row>
    <row r="41" spans="1:28" s="273" customFormat="1" x14ac:dyDescent="0.2">
      <c r="A41" s="593" t="s">
        <v>138</v>
      </c>
      <c r="B41" s="529"/>
      <c r="C41" s="529"/>
      <c r="D41" s="529"/>
      <c r="E41" s="529"/>
      <c r="F41" s="529"/>
      <c r="G41" s="529"/>
      <c r="H41" s="529"/>
      <c r="I41" s="529"/>
      <c r="J41" s="529"/>
      <c r="K41" s="529"/>
      <c r="L41" s="529"/>
      <c r="M41" s="299"/>
      <c r="N41" s="299"/>
      <c r="O41" s="299"/>
      <c r="P41" s="299"/>
      <c r="Q41" s="300"/>
      <c r="R41" s="299"/>
      <c r="S41" s="299"/>
      <c r="T41" s="299"/>
      <c r="U41" s="299"/>
      <c r="V41" s="299"/>
      <c r="W41" s="483"/>
      <c r="X41" s="467"/>
      <c r="Y41" s="464"/>
      <c r="Z41" s="464"/>
      <c r="AA41" s="464"/>
      <c r="AB41" s="464"/>
    </row>
    <row r="42" spans="1:28" s="284" customFormat="1" ht="38.25" x14ac:dyDescent="0.2">
      <c r="A42" s="473" t="s">
        <v>79</v>
      </c>
      <c r="B42" s="77" t="s">
        <v>468</v>
      </c>
      <c r="C42" s="77" t="s">
        <v>769</v>
      </c>
      <c r="D42" s="77" t="s">
        <v>770</v>
      </c>
      <c r="E42" s="77" t="s">
        <v>771</v>
      </c>
      <c r="F42" s="77" t="s">
        <v>649</v>
      </c>
      <c r="G42" s="77">
        <v>1.1000000000000001</v>
      </c>
      <c r="H42" s="77">
        <v>2004</v>
      </c>
      <c r="I42" s="77" t="s">
        <v>772</v>
      </c>
      <c r="J42" s="77" t="s">
        <v>773</v>
      </c>
      <c r="K42" s="77">
        <v>5</v>
      </c>
      <c r="L42" s="280"/>
      <c r="M42" s="77">
        <v>1255</v>
      </c>
      <c r="N42" s="77" t="s">
        <v>686</v>
      </c>
      <c r="O42" s="77">
        <v>146928</v>
      </c>
      <c r="P42" s="77" t="s">
        <v>793</v>
      </c>
      <c r="Q42" s="460">
        <v>6400</v>
      </c>
      <c r="R42" s="77" t="s">
        <v>794</v>
      </c>
      <c r="S42" s="77"/>
      <c r="T42" s="457" t="s">
        <v>798</v>
      </c>
      <c r="U42" s="457" t="s">
        <v>799</v>
      </c>
      <c r="V42" s="457" t="s">
        <v>798</v>
      </c>
      <c r="W42" s="476" t="s">
        <v>799</v>
      </c>
      <c r="X42" s="470" t="s">
        <v>1387</v>
      </c>
      <c r="Y42" s="465" t="s">
        <v>1387</v>
      </c>
      <c r="Z42" s="465" t="s">
        <v>1387</v>
      </c>
      <c r="AA42" s="165"/>
      <c r="AB42" s="165"/>
    </row>
    <row r="43" spans="1:28" s="284" customFormat="1" ht="51" x14ac:dyDescent="0.2">
      <c r="A43" s="473" t="s">
        <v>88</v>
      </c>
      <c r="B43" s="72" t="s">
        <v>468</v>
      </c>
      <c r="C43" s="72" t="s">
        <v>774</v>
      </c>
      <c r="D43" s="72" t="s">
        <v>775</v>
      </c>
      <c r="E43" s="72" t="s">
        <v>776</v>
      </c>
      <c r="F43" s="72" t="s">
        <v>649</v>
      </c>
      <c r="G43" s="72">
        <v>1.5</v>
      </c>
      <c r="H43" s="72">
        <v>2008</v>
      </c>
      <c r="I43" s="72" t="s">
        <v>777</v>
      </c>
      <c r="J43" s="72" t="s">
        <v>778</v>
      </c>
      <c r="K43" s="72">
        <v>5</v>
      </c>
      <c r="L43" s="276"/>
      <c r="M43" s="72">
        <v>1600</v>
      </c>
      <c r="N43" s="72" t="s">
        <v>677</v>
      </c>
      <c r="O43" s="72">
        <v>109743</v>
      </c>
      <c r="P43" s="72" t="s">
        <v>795</v>
      </c>
      <c r="Q43" s="456">
        <v>11700</v>
      </c>
      <c r="R43" s="72" t="s">
        <v>796</v>
      </c>
      <c r="S43" s="72"/>
      <c r="T43" s="454" t="s">
        <v>800</v>
      </c>
      <c r="U43" s="454" t="s">
        <v>801</v>
      </c>
      <c r="V43" s="454" t="s">
        <v>800</v>
      </c>
      <c r="W43" s="474" t="s">
        <v>801</v>
      </c>
      <c r="X43" s="470" t="s">
        <v>1387</v>
      </c>
      <c r="Y43" s="465" t="s">
        <v>1387</v>
      </c>
      <c r="Z43" s="465" t="s">
        <v>1387</v>
      </c>
      <c r="AA43" s="165"/>
      <c r="AB43" s="165"/>
    </row>
    <row r="44" spans="1:28" s="284" customFormat="1" ht="51" x14ac:dyDescent="0.2">
      <c r="A44" s="473" t="s">
        <v>89</v>
      </c>
      <c r="B44" s="72" t="s">
        <v>468</v>
      </c>
      <c r="C44" s="72" t="s">
        <v>774</v>
      </c>
      <c r="D44" s="72" t="s">
        <v>779</v>
      </c>
      <c r="E44" s="72" t="s">
        <v>780</v>
      </c>
      <c r="F44" s="72" t="s">
        <v>649</v>
      </c>
      <c r="G44" s="72">
        <v>1.5</v>
      </c>
      <c r="H44" s="72">
        <v>2008</v>
      </c>
      <c r="I44" s="72" t="s">
        <v>781</v>
      </c>
      <c r="J44" s="72" t="s">
        <v>782</v>
      </c>
      <c r="K44" s="72">
        <v>5</v>
      </c>
      <c r="L44" s="276"/>
      <c r="M44" s="72">
        <v>1600</v>
      </c>
      <c r="N44" s="72" t="s">
        <v>677</v>
      </c>
      <c r="O44" s="72">
        <v>127312</v>
      </c>
      <c r="P44" s="72" t="s">
        <v>795</v>
      </c>
      <c r="Q44" s="456">
        <v>11200</v>
      </c>
      <c r="R44" s="72" t="s">
        <v>796</v>
      </c>
      <c r="S44" s="72"/>
      <c r="T44" s="454" t="s">
        <v>802</v>
      </c>
      <c r="U44" s="454" t="s">
        <v>803</v>
      </c>
      <c r="V44" s="454" t="s">
        <v>802</v>
      </c>
      <c r="W44" s="474" t="s">
        <v>803</v>
      </c>
      <c r="X44" s="470" t="s">
        <v>1387</v>
      </c>
      <c r="Y44" s="465" t="s">
        <v>1387</v>
      </c>
      <c r="Z44" s="465" t="s">
        <v>1387</v>
      </c>
      <c r="AA44" s="165"/>
      <c r="AB44" s="165"/>
    </row>
    <row r="45" spans="1:28" s="284" customFormat="1" ht="18.75" customHeight="1" x14ac:dyDescent="0.2">
      <c r="A45" s="473" t="s">
        <v>90</v>
      </c>
      <c r="B45" s="207" t="s">
        <v>783</v>
      </c>
      <c r="C45" s="207">
        <v>3320</v>
      </c>
      <c r="D45" s="207">
        <v>2150</v>
      </c>
      <c r="E45" s="207" t="s">
        <v>784</v>
      </c>
      <c r="F45" s="207" t="s">
        <v>785</v>
      </c>
      <c r="G45" s="207">
        <v>2697</v>
      </c>
      <c r="H45" s="207">
        <v>1197</v>
      </c>
      <c r="I45" s="207" t="s">
        <v>786</v>
      </c>
      <c r="J45" s="207" t="s">
        <v>787</v>
      </c>
      <c r="K45" s="207">
        <v>2</v>
      </c>
      <c r="L45" s="282"/>
      <c r="M45" s="207"/>
      <c r="N45" s="207" t="s">
        <v>677</v>
      </c>
      <c r="O45" s="207" t="s">
        <v>797</v>
      </c>
      <c r="P45" s="207"/>
      <c r="Q45" s="147"/>
      <c r="R45" s="207"/>
      <c r="S45" s="207"/>
      <c r="T45" s="455" t="s">
        <v>804</v>
      </c>
      <c r="U45" s="455" t="s">
        <v>805</v>
      </c>
      <c r="V45" s="455"/>
      <c r="W45" s="478"/>
      <c r="X45" s="470" t="s">
        <v>1387</v>
      </c>
      <c r="Y45" s="165" t="s">
        <v>1387</v>
      </c>
      <c r="Z45" s="165"/>
      <c r="AA45" s="165"/>
      <c r="AB45" s="165"/>
    </row>
    <row r="46" spans="1:28" s="284" customFormat="1" ht="18.75" customHeight="1" x14ac:dyDescent="0.2">
      <c r="A46" s="473" t="s">
        <v>91</v>
      </c>
      <c r="B46" s="72" t="s">
        <v>788</v>
      </c>
      <c r="C46" s="72" t="s">
        <v>789</v>
      </c>
      <c r="D46" s="72">
        <v>24067</v>
      </c>
      <c r="E46" s="72" t="s">
        <v>790</v>
      </c>
      <c r="F46" s="72" t="s">
        <v>791</v>
      </c>
      <c r="G46" s="72"/>
      <c r="H46" s="72">
        <v>1978</v>
      </c>
      <c r="I46" s="72" t="s">
        <v>792</v>
      </c>
      <c r="J46" s="72" t="s">
        <v>514</v>
      </c>
      <c r="K46" s="72"/>
      <c r="L46" s="276">
        <v>4000</v>
      </c>
      <c r="M46" s="72"/>
      <c r="N46" s="72" t="s">
        <v>677</v>
      </c>
      <c r="O46" s="72"/>
      <c r="P46" s="72"/>
      <c r="Q46" s="456"/>
      <c r="R46" s="72"/>
      <c r="S46" s="72"/>
      <c r="T46" s="454" t="s">
        <v>804</v>
      </c>
      <c r="U46" s="454" t="s">
        <v>805</v>
      </c>
      <c r="V46" s="454"/>
      <c r="W46" s="474"/>
      <c r="X46" s="470" t="s">
        <v>1387</v>
      </c>
      <c r="Y46" s="165"/>
      <c r="Z46" s="165"/>
      <c r="AA46" s="165"/>
      <c r="AB46" s="165"/>
    </row>
    <row r="47" spans="1:28" ht="18.75" customHeight="1" x14ac:dyDescent="0.2">
      <c r="A47" s="586" t="s">
        <v>112</v>
      </c>
      <c r="B47" s="587"/>
      <c r="C47" s="587"/>
      <c r="D47" s="587"/>
      <c r="E47" s="587"/>
      <c r="F47" s="587"/>
      <c r="G47" s="587"/>
      <c r="H47" s="587"/>
      <c r="I47" s="587"/>
      <c r="J47" s="587"/>
      <c r="K47" s="587"/>
      <c r="L47" s="588"/>
      <c r="M47" s="278"/>
      <c r="N47" s="278"/>
      <c r="O47" s="278"/>
      <c r="P47" s="278"/>
      <c r="Q47" s="279"/>
      <c r="R47" s="278"/>
      <c r="S47" s="278"/>
      <c r="T47" s="278"/>
      <c r="U47" s="278"/>
      <c r="V47" s="278"/>
      <c r="W47" s="475"/>
      <c r="X47" s="467"/>
      <c r="Y47" s="464"/>
      <c r="Z47" s="464"/>
      <c r="AA47" s="464"/>
      <c r="AB47" s="464"/>
    </row>
    <row r="48" spans="1:28" s="284" customFormat="1" ht="25.5" x14ac:dyDescent="0.2">
      <c r="A48" s="473" t="s">
        <v>79</v>
      </c>
      <c r="B48" s="77" t="s">
        <v>645</v>
      </c>
      <c r="C48" s="77" t="s">
        <v>646</v>
      </c>
      <c r="D48" s="77" t="s">
        <v>647</v>
      </c>
      <c r="E48" s="77" t="s">
        <v>648</v>
      </c>
      <c r="F48" s="77" t="s">
        <v>649</v>
      </c>
      <c r="G48" s="77">
        <v>2461</v>
      </c>
      <c r="H48" s="77">
        <v>1999</v>
      </c>
      <c r="I48" s="77" t="s">
        <v>650</v>
      </c>
      <c r="J48" s="77" t="s">
        <v>651</v>
      </c>
      <c r="K48" s="77">
        <v>9</v>
      </c>
      <c r="L48" s="280"/>
      <c r="M48" s="77">
        <v>2800</v>
      </c>
      <c r="N48" s="77" t="s">
        <v>192</v>
      </c>
      <c r="O48" s="77">
        <v>292846</v>
      </c>
      <c r="P48" s="77" t="s">
        <v>657</v>
      </c>
      <c r="Q48" s="460">
        <v>9300</v>
      </c>
      <c r="R48" s="77" t="s">
        <v>658</v>
      </c>
      <c r="S48" s="77">
        <v>300</v>
      </c>
      <c r="T48" s="457" t="s">
        <v>661</v>
      </c>
      <c r="U48" s="457" t="s">
        <v>662</v>
      </c>
      <c r="V48" s="457" t="s">
        <v>661</v>
      </c>
      <c r="W48" s="476" t="s">
        <v>662</v>
      </c>
      <c r="X48" s="468" t="s">
        <v>1387</v>
      </c>
      <c r="Y48" s="165" t="s">
        <v>1387</v>
      </c>
      <c r="Z48" s="165" t="s">
        <v>1387</v>
      </c>
      <c r="AA48" s="165"/>
      <c r="AB48" s="165"/>
    </row>
    <row r="49" spans="1:28" s="284" customFormat="1" ht="38.25" x14ac:dyDescent="0.2">
      <c r="A49" s="473" t="s">
        <v>88</v>
      </c>
      <c r="B49" s="77" t="s">
        <v>645</v>
      </c>
      <c r="C49" s="77" t="s">
        <v>652</v>
      </c>
      <c r="D49" s="72" t="s">
        <v>653</v>
      </c>
      <c r="E49" s="72" t="s">
        <v>654</v>
      </c>
      <c r="F49" s="77" t="s">
        <v>649</v>
      </c>
      <c r="G49" s="72">
        <v>1961</v>
      </c>
      <c r="H49" s="72">
        <v>2015</v>
      </c>
      <c r="I49" s="72" t="s">
        <v>655</v>
      </c>
      <c r="J49" s="72" t="s">
        <v>656</v>
      </c>
      <c r="K49" s="72">
        <v>9</v>
      </c>
      <c r="L49" s="276"/>
      <c r="M49" s="72">
        <v>4900</v>
      </c>
      <c r="N49" s="72" t="s">
        <v>192</v>
      </c>
      <c r="O49" s="72">
        <v>80800</v>
      </c>
      <c r="P49" s="72" t="s">
        <v>659</v>
      </c>
      <c r="Q49" s="456">
        <v>85700</v>
      </c>
      <c r="R49" s="72" t="s">
        <v>660</v>
      </c>
      <c r="S49" s="72"/>
      <c r="T49" s="454" t="s">
        <v>663</v>
      </c>
      <c r="U49" s="454" t="s">
        <v>664</v>
      </c>
      <c r="V49" s="454" t="s">
        <v>663</v>
      </c>
      <c r="W49" s="474" t="s">
        <v>664</v>
      </c>
      <c r="X49" s="468" t="s">
        <v>1387</v>
      </c>
      <c r="Y49" s="165" t="s">
        <v>1387</v>
      </c>
      <c r="Z49" s="165" t="s">
        <v>1387</v>
      </c>
      <c r="AA49" s="165" t="s">
        <v>1389</v>
      </c>
      <c r="AB49" s="165"/>
    </row>
    <row r="50" spans="1:28" s="273" customFormat="1" ht="18" customHeight="1" x14ac:dyDescent="0.2">
      <c r="A50" s="589" t="s">
        <v>103</v>
      </c>
      <c r="B50" s="590"/>
      <c r="C50" s="590"/>
      <c r="D50" s="590"/>
      <c r="E50" s="590"/>
      <c r="F50" s="590"/>
      <c r="G50" s="590"/>
      <c r="H50" s="590"/>
      <c r="I50" s="591"/>
      <c r="J50" s="591"/>
      <c r="K50" s="591"/>
      <c r="L50" s="591"/>
      <c r="M50" s="591"/>
      <c r="N50" s="591"/>
      <c r="O50" s="591"/>
      <c r="P50" s="591"/>
      <c r="Q50" s="591"/>
      <c r="R50" s="591"/>
      <c r="S50" s="591"/>
      <c r="T50" s="591"/>
      <c r="U50" s="591"/>
      <c r="V50" s="591"/>
      <c r="W50" s="592"/>
      <c r="X50" s="467"/>
      <c r="Y50" s="464"/>
      <c r="Z50" s="464"/>
      <c r="AA50" s="464"/>
      <c r="AB50" s="464"/>
    </row>
    <row r="51" spans="1:28" s="281" customFormat="1" ht="25.5" x14ac:dyDescent="0.2">
      <c r="A51" s="473" t="s">
        <v>79</v>
      </c>
      <c r="B51" s="77" t="s">
        <v>903</v>
      </c>
      <c r="C51" s="77" t="s">
        <v>904</v>
      </c>
      <c r="D51" s="77" t="s">
        <v>905</v>
      </c>
      <c r="E51" s="77" t="s">
        <v>906</v>
      </c>
      <c r="F51" s="77" t="s">
        <v>649</v>
      </c>
      <c r="G51" s="77">
        <v>1149</v>
      </c>
      <c r="H51" s="77">
        <v>2009</v>
      </c>
      <c r="I51" s="77" t="s">
        <v>907</v>
      </c>
      <c r="J51" s="77" t="s">
        <v>908</v>
      </c>
      <c r="K51" s="77">
        <v>5</v>
      </c>
      <c r="L51" s="280"/>
      <c r="M51" s="77"/>
      <c r="N51" s="77" t="s">
        <v>192</v>
      </c>
      <c r="O51" s="301">
        <v>28080</v>
      </c>
      <c r="P51" s="77" t="s">
        <v>909</v>
      </c>
      <c r="Q51" s="460">
        <v>12800</v>
      </c>
      <c r="R51" s="77"/>
      <c r="S51" s="77"/>
      <c r="T51" s="457" t="s">
        <v>910</v>
      </c>
      <c r="U51" s="457" t="s">
        <v>911</v>
      </c>
      <c r="V51" s="457" t="s">
        <v>910</v>
      </c>
      <c r="W51" s="476" t="s">
        <v>911</v>
      </c>
      <c r="X51" s="469" t="s">
        <v>1387</v>
      </c>
      <c r="Y51" s="91" t="s">
        <v>1387</v>
      </c>
      <c r="Z51" s="91" t="s">
        <v>1387</v>
      </c>
      <c r="AA51" s="91"/>
      <c r="AB51" s="91"/>
    </row>
    <row r="52" spans="1:28" x14ac:dyDescent="0.2">
      <c r="A52" s="593" t="s">
        <v>305</v>
      </c>
      <c r="B52" s="529"/>
      <c r="C52" s="529"/>
      <c r="D52" s="529"/>
      <c r="E52" s="529"/>
      <c r="F52" s="529"/>
      <c r="G52" s="529"/>
      <c r="H52" s="529"/>
      <c r="I52" s="529"/>
      <c r="J52" s="529"/>
      <c r="K52" s="529"/>
      <c r="L52" s="529"/>
      <c r="M52" s="594"/>
      <c r="N52" s="594"/>
      <c r="O52" s="594"/>
      <c r="P52" s="594"/>
      <c r="Q52" s="594"/>
      <c r="R52" s="594"/>
      <c r="S52" s="594"/>
      <c r="T52" s="594"/>
      <c r="U52" s="594"/>
      <c r="V52" s="594"/>
      <c r="W52" s="595"/>
      <c r="X52" s="467"/>
      <c r="Y52" s="464"/>
      <c r="Z52" s="464"/>
      <c r="AA52" s="464"/>
      <c r="AB52" s="464"/>
    </row>
    <row r="53" spans="1:28" s="281" customFormat="1" ht="13.5" thickBot="1" x14ac:dyDescent="0.25">
      <c r="A53" s="484" t="s">
        <v>79</v>
      </c>
      <c r="B53" s="485" t="s">
        <v>645</v>
      </c>
      <c r="C53" s="485" t="s">
        <v>214</v>
      </c>
      <c r="D53" s="485" t="s">
        <v>1251</v>
      </c>
      <c r="E53" s="485" t="s">
        <v>1252</v>
      </c>
      <c r="F53" s="485" t="s">
        <v>1253</v>
      </c>
      <c r="G53" s="485" t="s">
        <v>1257</v>
      </c>
      <c r="H53" s="485">
        <v>2006</v>
      </c>
      <c r="I53" s="485" t="s">
        <v>1258</v>
      </c>
      <c r="J53" s="485" t="s">
        <v>1259</v>
      </c>
      <c r="K53" s="485">
        <v>9</v>
      </c>
      <c r="L53" s="486" t="s">
        <v>1260</v>
      </c>
      <c r="M53" s="485" t="s">
        <v>1264</v>
      </c>
      <c r="N53" s="485"/>
      <c r="O53" s="485" t="s">
        <v>1265</v>
      </c>
      <c r="P53" s="485"/>
      <c r="Q53" s="487">
        <v>15900</v>
      </c>
      <c r="R53" s="485"/>
      <c r="S53" s="485"/>
      <c r="T53" s="458" t="s">
        <v>1266</v>
      </c>
      <c r="U53" s="458" t="s">
        <v>1267</v>
      </c>
      <c r="V53" s="458" t="s">
        <v>1266</v>
      </c>
      <c r="W53" s="488" t="s">
        <v>1267</v>
      </c>
      <c r="X53" s="469" t="s">
        <v>1387</v>
      </c>
      <c r="Y53" s="91" t="s">
        <v>1387</v>
      </c>
      <c r="Z53" s="91" t="s">
        <v>1387</v>
      </c>
      <c r="AA53" s="91"/>
      <c r="AB53" s="91"/>
    </row>
    <row r="54" spans="1:28" x14ac:dyDescent="0.2">
      <c r="A54" s="77" t="s">
        <v>88</v>
      </c>
      <c r="B54" s="77" t="s">
        <v>645</v>
      </c>
      <c r="C54" s="77" t="s">
        <v>1254</v>
      </c>
      <c r="D54" s="77" t="s">
        <v>1255</v>
      </c>
      <c r="E54" s="77" t="s">
        <v>1256</v>
      </c>
      <c r="F54" s="77" t="s">
        <v>1253</v>
      </c>
      <c r="G54" s="77" t="s">
        <v>1261</v>
      </c>
      <c r="H54" s="77">
        <v>2016</v>
      </c>
      <c r="I54" s="77" t="s">
        <v>1262</v>
      </c>
      <c r="J54" s="77" t="s">
        <v>1263</v>
      </c>
      <c r="K54" s="77">
        <v>9</v>
      </c>
      <c r="L54" s="280"/>
      <c r="M54" s="77" t="s">
        <v>1268</v>
      </c>
      <c r="N54" s="77"/>
      <c r="O54" s="77" t="s">
        <v>1269</v>
      </c>
      <c r="P54" s="77"/>
      <c r="Q54" s="460">
        <v>81300</v>
      </c>
      <c r="R54" s="77"/>
      <c r="S54" s="77"/>
      <c r="T54" s="457" t="s">
        <v>1270</v>
      </c>
      <c r="U54" s="457" t="s">
        <v>1271</v>
      </c>
      <c r="V54" s="457" t="s">
        <v>1270</v>
      </c>
      <c r="W54" s="463" t="s">
        <v>1271</v>
      </c>
      <c r="X54" s="91" t="s">
        <v>1387</v>
      </c>
      <c r="Y54" s="91" t="s">
        <v>1387</v>
      </c>
      <c r="Z54" s="91" t="s">
        <v>1387</v>
      </c>
      <c r="AA54" s="165" t="s">
        <v>1388</v>
      </c>
      <c r="AB54" s="91"/>
    </row>
  </sheetData>
  <mergeCells count="36">
    <mergeCell ref="M3:M5"/>
    <mergeCell ref="I1:J1"/>
    <mergeCell ref="A2:W2"/>
    <mergeCell ref="A3:A5"/>
    <mergeCell ref="B3:B5"/>
    <mergeCell ref="C3:C5"/>
    <mergeCell ref="D3:D5"/>
    <mergeCell ref="E3:E5"/>
    <mergeCell ref="F3:F5"/>
    <mergeCell ref="G3:G5"/>
    <mergeCell ref="H3:H5"/>
    <mergeCell ref="I3:I5"/>
    <mergeCell ref="J3:J5"/>
    <mergeCell ref="K3:K5"/>
    <mergeCell ref="L3:L5"/>
    <mergeCell ref="A47:L47"/>
    <mergeCell ref="A50:W50"/>
    <mergeCell ref="A52:L52"/>
    <mergeCell ref="M52:W52"/>
    <mergeCell ref="V3:W4"/>
    <mergeCell ref="A6:L6"/>
    <mergeCell ref="A9:L9"/>
    <mergeCell ref="A11:L11"/>
    <mergeCell ref="A31:L31"/>
    <mergeCell ref="A41:L41"/>
    <mergeCell ref="N3:N5"/>
    <mergeCell ref="O3:O5"/>
    <mergeCell ref="P3:P5"/>
    <mergeCell ref="Q3:Q5"/>
    <mergeCell ref="R3:S4"/>
    <mergeCell ref="T3:U4"/>
    <mergeCell ref="X3:X5"/>
    <mergeCell ref="Y3:Y5"/>
    <mergeCell ref="Z3:Z5"/>
    <mergeCell ref="AA3:AA5"/>
    <mergeCell ref="AB3:AB5"/>
  </mergeCells>
  <printOptions horizontalCentered="1"/>
  <pageMargins left="0" right="0" top="0.78740157480314965" bottom="0.39370078740157483" header="0.51181102362204722" footer="0.51181102362204722"/>
  <pageSetup paperSize="9" scale="38"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workbookViewId="0">
      <selection activeCell="E18" sqref="E18"/>
    </sheetView>
  </sheetViews>
  <sheetFormatPr defaultRowHeight="12.75" x14ac:dyDescent="0.2"/>
  <cols>
    <col min="1" max="1" width="9.7109375" customWidth="1"/>
    <col min="2" max="2" width="10.5703125" customWidth="1"/>
    <col min="3" max="3" width="18.5703125" style="29" customWidth="1"/>
    <col min="4" max="4" width="20" bestFit="1" customWidth="1"/>
    <col min="5" max="5" width="18.28515625" bestFit="1" customWidth="1"/>
    <col min="6" max="6" width="61.28515625" customWidth="1"/>
    <col min="7" max="7" width="12.28515625" bestFit="1" customWidth="1"/>
  </cols>
  <sheetData>
    <row r="1" spans="1:7" ht="15.75" x14ac:dyDescent="0.25">
      <c r="A1" s="440" t="s">
        <v>1400</v>
      </c>
      <c r="D1" s="118"/>
    </row>
    <row r="2" spans="1:7" ht="13.5" thickBot="1" x14ac:dyDescent="0.25">
      <c r="D2" s="118"/>
    </row>
    <row r="3" spans="1:7" ht="26.25" thickBot="1" x14ac:dyDescent="0.25">
      <c r="A3" s="441" t="s">
        <v>1340</v>
      </c>
      <c r="B3" s="442" t="s">
        <v>1341</v>
      </c>
      <c r="C3" s="443" t="s">
        <v>1342</v>
      </c>
      <c r="D3" s="444" t="s">
        <v>1343</v>
      </c>
      <c r="E3" s="443" t="s">
        <v>1344</v>
      </c>
      <c r="F3" s="445" t="s">
        <v>1345</v>
      </c>
    </row>
    <row r="4" spans="1:7" ht="25.5" x14ac:dyDescent="0.2">
      <c r="A4" s="622">
        <v>2015</v>
      </c>
      <c r="B4" s="504" t="s">
        <v>1347</v>
      </c>
      <c r="C4" s="496" t="s">
        <v>1348</v>
      </c>
      <c r="D4" s="505">
        <v>570</v>
      </c>
      <c r="E4" s="447"/>
      <c r="F4" s="492" t="s">
        <v>1369</v>
      </c>
    </row>
    <row r="5" spans="1:7" ht="25.5" x14ac:dyDescent="0.2">
      <c r="A5" s="623"/>
      <c r="B5" s="506" t="s">
        <v>1349</v>
      </c>
      <c r="C5" s="497" t="s">
        <v>1348</v>
      </c>
      <c r="D5" s="507">
        <v>514.34</v>
      </c>
      <c r="E5" s="448"/>
      <c r="F5" s="446" t="s">
        <v>1370</v>
      </c>
    </row>
    <row r="6" spans="1:7" x14ac:dyDescent="0.2">
      <c r="A6" s="623"/>
      <c r="B6" s="508" t="s">
        <v>1350</v>
      </c>
      <c r="C6" s="498" t="s">
        <v>1351</v>
      </c>
      <c r="D6" s="509">
        <v>615</v>
      </c>
      <c r="E6" s="449"/>
      <c r="F6" s="502" t="s">
        <v>1371</v>
      </c>
    </row>
    <row r="7" spans="1:7" x14ac:dyDescent="0.2">
      <c r="A7" s="623"/>
      <c r="B7" s="508" t="s">
        <v>1352</v>
      </c>
      <c r="C7" s="498" t="s">
        <v>1351</v>
      </c>
      <c r="D7" s="509">
        <v>1783.5</v>
      </c>
      <c r="E7" s="449"/>
      <c r="F7" s="502" t="s">
        <v>1372</v>
      </c>
    </row>
    <row r="8" spans="1:7" ht="25.5" x14ac:dyDescent="0.2">
      <c r="A8" s="623"/>
      <c r="B8" s="508" t="s">
        <v>1353</v>
      </c>
      <c r="C8" s="498" t="s">
        <v>1348</v>
      </c>
      <c r="D8" s="509">
        <v>5124.8100000000004</v>
      </c>
      <c r="E8" s="449"/>
      <c r="F8" s="502" t="s">
        <v>1373</v>
      </c>
      <c r="G8" s="118"/>
    </row>
    <row r="9" spans="1:7" ht="13.5" thickBot="1" x14ac:dyDescent="0.25">
      <c r="A9" s="624"/>
      <c r="B9" s="625" t="s">
        <v>1393</v>
      </c>
      <c r="C9" s="626"/>
      <c r="D9" s="510">
        <f>SUM(D4:D8)</f>
        <v>8607.6500000000015</v>
      </c>
      <c r="E9" s="489"/>
      <c r="F9" s="490"/>
      <c r="G9" s="118"/>
    </row>
    <row r="10" spans="1:7" ht="25.5" x14ac:dyDescent="0.2">
      <c r="A10" s="622">
        <v>2016</v>
      </c>
      <c r="B10" s="511" t="s">
        <v>1354</v>
      </c>
      <c r="C10" s="499" t="s">
        <v>1348</v>
      </c>
      <c r="D10" s="512">
        <v>887.81</v>
      </c>
      <c r="E10" s="452"/>
      <c r="F10" s="453" t="s">
        <v>1381</v>
      </c>
      <c r="G10" s="118"/>
    </row>
    <row r="11" spans="1:7" ht="25.5" x14ac:dyDescent="0.2">
      <c r="A11" s="623"/>
      <c r="B11" s="513" t="s">
        <v>1355</v>
      </c>
      <c r="C11" s="497" t="s">
        <v>1348</v>
      </c>
      <c r="D11" s="507">
        <v>2244.3200000000002</v>
      </c>
      <c r="E11" s="448"/>
      <c r="F11" s="446" t="s">
        <v>1374</v>
      </c>
      <c r="G11" s="118"/>
    </row>
    <row r="12" spans="1:7" x14ac:dyDescent="0.2">
      <c r="A12" s="623"/>
      <c r="B12" s="513" t="s">
        <v>1356</v>
      </c>
      <c r="C12" s="497" t="s">
        <v>1357</v>
      </c>
      <c r="D12" s="507">
        <v>3660.58</v>
      </c>
      <c r="E12" s="448"/>
      <c r="F12" s="461" t="s">
        <v>1357</v>
      </c>
    </row>
    <row r="13" spans="1:7" x14ac:dyDescent="0.2">
      <c r="A13" s="623"/>
      <c r="B13" s="513" t="s">
        <v>1366</v>
      </c>
      <c r="C13" s="497" t="s">
        <v>1346</v>
      </c>
      <c r="D13" s="507">
        <v>9554.6</v>
      </c>
      <c r="E13" s="448"/>
      <c r="F13" s="461"/>
    </row>
    <row r="14" spans="1:7" x14ac:dyDescent="0.2">
      <c r="A14" s="623"/>
      <c r="B14" s="513" t="s">
        <v>1366</v>
      </c>
      <c r="C14" s="497" t="s">
        <v>1367</v>
      </c>
      <c r="D14" s="507">
        <v>3072.62</v>
      </c>
      <c r="E14" s="448"/>
      <c r="F14" s="461"/>
    </row>
    <row r="15" spans="1:7" ht="25.5" x14ac:dyDescent="0.2">
      <c r="A15" s="623"/>
      <c r="B15" s="514" t="s">
        <v>1358</v>
      </c>
      <c r="C15" s="500" t="s">
        <v>1357</v>
      </c>
      <c r="D15" s="515">
        <v>3523.57</v>
      </c>
      <c r="E15" s="450"/>
      <c r="F15" s="451" t="s">
        <v>1375</v>
      </c>
    </row>
    <row r="16" spans="1:7" ht="25.5" x14ac:dyDescent="0.2">
      <c r="A16" s="623"/>
      <c r="B16" s="508" t="s">
        <v>1359</v>
      </c>
      <c r="C16" s="498" t="s">
        <v>1348</v>
      </c>
      <c r="D16" s="509">
        <v>2897.44</v>
      </c>
      <c r="E16" s="449"/>
      <c r="F16" s="502" t="s">
        <v>1376</v>
      </c>
    </row>
    <row r="17" spans="1:6" ht="13.5" thickBot="1" x14ac:dyDescent="0.25">
      <c r="A17" s="624"/>
      <c r="B17" s="627" t="s">
        <v>1395</v>
      </c>
      <c r="C17" s="628"/>
      <c r="D17" s="510">
        <f>SUM(D10:D16)</f>
        <v>25840.94</v>
      </c>
      <c r="E17" s="489"/>
      <c r="F17" s="491"/>
    </row>
    <row r="18" spans="1:6" ht="25.5" x14ac:dyDescent="0.2">
      <c r="A18" s="629">
        <v>2017</v>
      </c>
      <c r="B18" s="516" t="s">
        <v>1360</v>
      </c>
      <c r="C18" s="496" t="s">
        <v>1361</v>
      </c>
      <c r="D18" s="505">
        <v>1050</v>
      </c>
      <c r="E18" s="447"/>
      <c r="F18" s="492" t="s">
        <v>1377</v>
      </c>
    </row>
    <row r="19" spans="1:6" ht="25.5" x14ac:dyDescent="0.2">
      <c r="A19" s="630"/>
      <c r="B19" s="513" t="s">
        <v>1362</v>
      </c>
      <c r="C19" s="501" t="s">
        <v>1348</v>
      </c>
      <c r="D19" s="507">
        <v>761.09</v>
      </c>
      <c r="E19" s="448"/>
      <c r="F19" s="446" t="s">
        <v>1378</v>
      </c>
    </row>
    <row r="20" spans="1:6" ht="51" customHeight="1" x14ac:dyDescent="0.2">
      <c r="A20" s="630"/>
      <c r="B20" s="513" t="s">
        <v>1363</v>
      </c>
      <c r="C20" s="501" t="s">
        <v>1348</v>
      </c>
      <c r="D20" s="507">
        <v>17216.46</v>
      </c>
      <c r="E20" s="448"/>
      <c r="F20" s="621" t="s">
        <v>1379</v>
      </c>
    </row>
    <row r="21" spans="1:6" ht="25.5" x14ac:dyDescent="0.2">
      <c r="A21" s="630"/>
      <c r="B21" s="513" t="s">
        <v>1363</v>
      </c>
      <c r="C21" s="501" t="s">
        <v>1348</v>
      </c>
      <c r="D21" s="507">
        <v>10235</v>
      </c>
      <c r="E21" s="448"/>
      <c r="F21" s="621"/>
    </row>
    <row r="22" spans="1:6" ht="25.5" x14ac:dyDescent="0.2">
      <c r="A22" s="630"/>
      <c r="B22" s="513" t="s">
        <v>1363</v>
      </c>
      <c r="C22" s="497" t="s">
        <v>1348</v>
      </c>
      <c r="D22" s="507">
        <v>2817.8</v>
      </c>
      <c r="E22" s="448"/>
      <c r="F22" s="621"/>
    </row>
    <row r="23" spans="1:6" x14ac:dyDescent="0.2">
      <c r="A23" s="630"/>
      <c r="B23" s="513" t="s">
        <v>1363</v>
      </c>
      <c r="C23" s="497" t="s">
        <v>1361</v>
      </c>
      <c r="D23" s="507">
        <v>2830</v>
      </c>
      <c r="E23" s="448"/>
      <c r="F23" s="621"/>
    </row>
    <row r="24" spans="1:6" x14ac:dyDescent="0.2">
      <c r="A24" s="630"/>
      <c r="B24" s="513" t="s">
        <v>1368</v>
      </c>
      <c r="C24" s="497" t="s">
        <v>1367</v>
      </c>
      <c r="D24" s="507">
        <v>808.09</v>
      </c>
      <c r="E24" s="448"/>
      <c r="F24" s="446"/>
    </row>
    <row r="25" spans="1:6" x14ac:dyDescent="0.2">
      <c r="A25" s="630"/>
      <c r="B25" s="513" t="s">
        <v>1368</v>
      </c>
      <c r="C25" s="497" t="s">
        <v>1367</v>
      </c>
      <c r="D25" s="507">
        <v>1699.26</v>
      </c>
      <c r="E25" s="448"/>
      <c r="F25" s="446"/>
    </row>
    <row r="26" spans="1:6" ht="25.5" x14ac:dyDescent="0.2">
      <c r="A26" s="630"/>
      <c r="B26" s="513" t="s">
        <v>1364</v>
      </c>
      <c r="C26" s="497" t="s">
        <v>1348</v>
      </c>
      <c r="D26" s="507">
        <v>10984.05</v>
      </c>
      <c r="E26" s="448"/>
      <c r="F26" s="446" t="s">
        <v>1380</v>
      </c>
    </row>
    <row r="27" spans="1:6" ht="13.5" thickBot="1" x14ac:dyDescent="0.25">
      <c r="A27" s="631"/>
      <c r="B27" s="627" t="s">
        <v>1394</v>
      </c>
      <c r="C27" s="628"/>
      <c r="D27" s="510">
        <f>SUM(D18:D26)</f>
        <v>48401.75</v>
      </c>
      <c r="E27" s="489"/>
      <c r="F27" s="491"/>
    </row>
    <row r="28" spans="1:6" ht="51" x14ac:dyDescent="0.2">
      <c r="A28" s="617">
        <v>2018</v>
      </c>
      <c r="B28" s="516" t="s">
        <v>1365</v>
      </c>
      <c r="C28" s="496" t="s">
        <v>1348</v>
      </c>
      <c r="D28" s="505"/>
      <c r="E28" s="447">
        <v>3000</v>
      </c>
      <c r="F28" s="492" t="s">
        <v>1382</v>
      </c>
    </row>
    <row r="29" spans="1:6" ht="13.5" thickBot="1" x14ac:dyDescent="0.25">
      <c r="A29" s="618"/>
      <c r="B29" s="615" t="s">
        <v>1396</v>
      </c>
      <c r="C29" s="616"/>
      <c r="D29" s="493"/>
      <c r="E29" s="493">
        <f>SUM(E4:E28)</f>
        <v>3000</v>
      </c>
      <c r="F29" s="503"/>
    </row>
    <row r="30" spans="1:6" ht="21" thickBot="1" x14ac:dyDescent="0.35">
      <c r="A30" s="619" t="s">
        <v>1397</v>
      </c>
      <c r="B30" s="620"/>
      <c r="C30" s="620"/>
      <c r="D30" s="494">
        <f>SUM(D9,D17,D27)</f>
        <v>82850.34</v>
      </c>
      <c r="E30" s="494">
        <f>E29</f>
        <v>3000</v>
      </c>
      <c r="F30" s="495"/>
    </row>
  </sheetData>
  <mergeCells count="10">
    <mergeCell ref="B29:C29"/>
    <mergeCell ref="A28:A29"/>
    <mergeCell ref="A30:C30"/>
    <mergeCell ref="F20:F23"/>
    <mergeCell ref="A4:A9"/>
    <mergeCell ref="B9:C9"/>
    <mergeCell ref="A10:A17"/>
    <mergeCell ref="B17:C17"/>
    <mergeCell ref="A18:A27"/>
    <mergeCell ref="B27:C27"/>
  </mergeCells>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5</vt:i4>
      </vt:variant>
    </vt:vector>
  </HeadingPairs>
  <TitlesOfParts>
    <vt:vector size="13" baseType="lpstr">
      <vt:lpstr>informacje ogólne</vt:lpstr>
      <vt:lpstr>budynki</vt:lpstr>
      <vt:lpstr>elektronika </vt:lpstr>
      <vt:lpstr>środki trwałe</vt:lpstr>
      <vt:lpstr>maszyny</vt:lpstr>
      <vt:lpstr>lokalizacje</vt:lpstr>
      <vt:lpstr>auta</vt:lpstr>
      <vt:lpstr>Szkody</vt:lpstr>
      <vt:lpstr>auta!Obszar_wydruku</vt:lpstr>
      <vt:lpstr>'elektronika '!Obszar_wydruku</vt:lpstr>
      <vt:lpstr>lokalizacje!Obszar_wydruku</vt:lpstr>
      <vt:lpstr>maszyny!Obszar_wydruku</vt:lpstr>
      <vt:lpstr>Szkody!Obszar_wydruku</vt:lpstr>
    </vt:vector>
  </TitlesOfParts>
  <Company>MedicEuro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załączniki</dc:title>
  <dc:creator>MAXIMUS BROKER</dc:creator>
  <cp:lastModifiedBy>bartosz.mikolajczyk</cp:lastModifiedBy>
  <cp:lastPrinted>2018-03-15T14:34:52Z</cp:lastPrinted>
  <dcterms:created xsi:type="dcterms:W3CDTF">2004-04-21T13:58:08Z</dcterms:created>
  <dcterms:modified xsi:type="dcterms:W3CDTF">2018-04-12T07:03:00Z</dcterms:modified>
</cp:coreProperties>
</file>