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500" windowHeight="9135"/>
  </bookViews>
  <sheets>
    <sheet name="Arkusz1" sheetId="1" r:id="rId1"/>
  </sheets>
  <definedNames>
    <definedName name="_xlnm.Print_Area" localSheetId="0">Arkusz1!$A$1:$O$538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8" i="1"/>
  <c r="I293"/>
  <c r="I288"/>
  <c r="I283"/>
  <c r="I278"/>
  <c r="I273"/>
  <c r="I268"/>
  <c r="I263"/>
  <c r="I258"/>
  <c r="I253"/>
  <c r="I238"/>
  <c r="I233"/>
  <c r="I223"/>
  <c r="I218"/>
  <c r="I213"/>
  <c r="I208"/>
  <c r="I203"/>
  <c r="I198"/>
  <c r="I193"/>
  <c r="I188"/>
  <c r="I183"/>
  <c r="I178"/>
  <c r="I163"/>
  <c r="I158"/>
  <c r="I153"/>
  <c r="I148"/>
  <c r="I143"/>
  <c r="I138"/>
  <c r="I133"/>
  <c r="I128"/>
  <c r="I123"/>
  <c r="I118"/>
  <c r="I108"/>
  <c r="I103"/>
  <c r="I98"/>
  <c r="I93"/>
  <c r="I83"/>
  <c r="I78"/>
  <c r="I73"/>
  <c r="I68"/>
  <c r="I63"/>
  <c r="I58"/>
  <c r="I53"/>
  <c r="I48"/>
  <c r="I43"/>
  <c r="I38"/>
  <c r="I33"/>
  <c r="I28"/>
  <c r="I23"/>
  <c r="I18"/>
  <c r="I13"/>
  <c r="I303"/>
  <c r="I308"/>
  <c r="I313"/>
  <c r="I318"/>
  <c r="I323"/>
  <c r="I328"/>
  <c r="I333"/>
  <c r="I338"/>
  <c r="I343"/>
  <c r="I348"/>
  <c r="I353"/>
  <c r="I358"/>
  <c r="I363"/>
  <c r="I368"/>
  <c r="I373"/>
  <c r="I398"/>
  <c r="I393"/>
  <c r="I488"/>
  <c r="I533"/>
  <c r="L493"/>
  <c r="K495"/>
  <c r="K494"/>
  <c r="I493"/>
  <c r="K508"/>
  <c r="K12" l="1"/>
  <c r="K11"/>
  <c r="K10"/>
  <c r="K9"/>
  <c r="I513"/>
  <c r="L513"/>
  <c r="K517"/>
  <c r="K516"/>
  <c r="K515"/>
  <c r="K514"/>
  <c r="K523"/>
  <c r="K113"/>
  <c r="K248"/>
  <c r="K173"/>
  <c r="K168"/>
  <c r="K228"/>
  <c r="L388" l="1"/>
  <c r="K389"/>
  <c r="K398"/>
  <c r="K392" l="1"/>
  <c r="K391"/>
  <c r="K390"/>
  <c r="K413"/>
  <c r="I413"/>
  <c r="L8" l="1"/>
  <c r="K434"/>
  <c r="K437"/>
  <c r="K436"/>
  <c r="K435"/>
  <c r="I433"/>
  <c r="K497"/>
  <c r="K496"/>
  <c r="K503"/>
  <c r="K478"/>
  <c r="L478" s="1"/>
  <c r="K443"/>
  <c r="K338"/>
  <c r="K433" l="1"/>
  <c r="K8"/>
  <c r="K427" l="1"/>
  <c r="K424"/>
  <c r="L423"/>
  <c r="K428"/>
  <c r="I428"/>
  <c r="I423" s="1"/>
  <c r="K298" l="1"/>
  <c r="K133"/>
  <c r="K153"/>
  <c r="K108"/>
  <c r="K533" l="1"/>
  <c r="K488"/>
  <c r="K373"/>
  <c r="K103"/>
  <c r="K273"/>
  <c r="K163"/>
  <c r="L488" l="1"/>
  <c r="K28"/>
  <c r="K13"/>
  <c r="K188"/>
  <c r="K73"/>
  <c r="K293"/>
  <c r="K288"/>
  <c r="K223"/>
  <c r="K98"/>
  <c r="K58"/>
  <c r="K68"/>
  <c r="I378" l="1"/>
  <c r="K379"/>
  <c r="L378"/>
  <c r="K383" l="1"/>
  <c r="K368" l="1"/>
  <c r="K363"/>
  <c r="K358"/>
  <c r="K148" l="1"/>
  <c r="K143"/>
  <c r="K353" l="1"/>
  <c r="K348"/>
  <c r="K183"/>
  <c r="K53"/>
  <c r="K48"/>
  <c r="K23" l="1"/>
  <c r="K318" l="1"/>
  <c r="K268" l="1"/>
  <c r="K333" l="1"/>
  <c r="K382" l="1"/>
  <c r="K393"/>
  <c r="I388" s="1"/>
  <c r="K138"/>
  <c r="K498" l="1"/>
  <c r="L528"/>
  <c r="K493" l="1"/>
  <c r="K313"/>
  <c r="I528" l="1"/>
  <c r="K418" l="1"/>
  <c r="I418"/>
  <c r="K408"/>
  <c r="I408"/>
  <c r="K403"/>
  <c r="I403"/>
  <c r="K381"/>
  <c r="K380"/>
  <c r="K378" l="1"/>
  <c r="K388"/>
  <c r="K426" l="1"/>
  <c r="K425"/>
  <c r="K487"/>
  <c r="K486"/>
  <c r="K485"/>
  <c r="K484"/>
  <c r="K423" l="1"/>
  <c r="K483"/>
  <c r="K532" l="1"/>
  <c r="K531"/>
  <c r="K530"/>
  <c r="K529"/>
  <c r="K528" l="1"/>
  <c r="K513" l="1"/>
  <c r="K538" s="1"/>
  <c r="L483"/>
  <c r="I483"/>
  <c r="K473"/>
  <c r="L473" s="1"/>
  <c r="K468"/>
  <c r="L468" s="1"/>
  <c r="K463"/>
  <c r="L463" s="1"/>
  <c r="K458"/>
  <c r="L458" s="1"/>
  <c r="K453"/>
  <c r="L453" s="1"/>
  <c r="K448"/>
  <c r="K438"/>
  <c r="L433" l="1"/>
  <c r="L538" s="1"/>
  <c r="K343"/>
  <c r="K328"/>
  <c r="K323"/>
  <c r="K308"/>
  <c r="K303"/>
  <c r="K283"/>
  <c r="K278"/>
  <c r="K263"/>
  <c r="K258"/>
  <c r="K253"/>
  <c r="K243"/>
  <c r="K238"/>
  <c r="K233"/>
  <c r="K218"/>
  <c r="K213"/>
  <c r="K208"/>
  <c r="K203"/>
  <c r="K198"/>
  <c r="K193"/>
  <c r="K178"/>
  <c r="K158"/>
  <c r="K128"/>
  <c r="K123"/>
  <c r="K118"/>
  <c r="I8" s="1"/>
  <c r="K93"/>
  <c r="K88"/>
  <c r="K83"/>
  <c r="K78"/>
  <c r="K63"/>
  <c r="K43"/>
  <c r="K38"/>
  <c r="K33"/>
  <c r="K18"/>
  <c r="I538" l="1"/>
</calcChain>
</file>

<file path=xl/sharedStrings.xml><?xml version="1.0" encoding="utf-8"?>
<sst xmlns="http://schemas.openxmlformats.org/spreadsheetml/2006/main" count="854" uniqueCount="249">
  <si>
    <t xml:space="preserve">Nr </t>
  </si>
  <si>
    <t>rozdział</t>
  </si>
  <si>
    <t>paragraf</t>
  </si>
  <si>
    <t>Nazwa zadania/lokalizacja (gmina)</t>
  </si>
  <si>
    <t>Jednostka realizująca</t>
  </si>
  <si>
    <t>rok rozp./rok zak.</t>
  </si>
  <si>
    <t>Wartość zadania ogółem</t>
  </si>
  <si>
    <t>PLAN NA 2020 ROK</t>
  </si>
  <si>
    <t>Finansowanie</t>
  </si>
  <si>
    <t>kwota planowana na 2020 rok</t>
  </si>
  <si>
    <t>Plan wydatków budżetu powiatu w 2020 roku</t>
  </si>
  <si>
    <t>Dział 600 Rozdział 60014 Drogi publiczne powiatowe - wydatki majątkowe</t>
  </si>
  <si>
    <t>R</t>
  </si>
  <si>
    <t>P</t>
  </si>
  <si>
    <t>G</t>
  </si>
  <si>
    <t>BP</t>
  </si>
  <si>
    <t>1.</t>
  </si>
  <si>
    <t>Powiatowy 
Zarząd Dróg w
Białymstoku</t>
  </si>
  <si>
    <t>2.</t>
  </si>
  <si>
    <t>Przebudowa z rozbudową drogi powiatowej 
nr 1538 B Choroszcz (droga do Kościuk) – Kościuki w obrębie wsi Kościuki (Gm. Choroszcz)</t>
  </si>
  <si>
    <t>3.</t>
  </si>
  <si>
    <t>Inne</t>
  </si>
  <si>
    <t xml:space="preserve">Opracowanie dokumentacji projektowej na: Przebudowę drogi powiatowej Nr 1552 B na odcinku ul. Piaskowej w Choroszczy </t>
  </si>
  <si>
    <t xml:space="preserve">Opracowanie dokumentacji projektowej na: Przebudowę z rozbudową drogi powiatowej Nr 1550 B Niewodnica Kościelna - Klepacze - Białystok  na terenie Gminy Choroszcz </t>
  </si>
  <si>
    <t xml:space="preserve">Opracowanie dokumentacji projektowej na: Rozbudowę drogi powiatowej Nr 1543 B na odcinku ul. Zastawie I w Choroszczy  </t>
  </si>
  <si>
    <t>Przebudowa z rozbudową drogi powiatowej nr 1423 B Czarna Wieś Kościelna - Ogóły (Gm. Czarna Białostocka)</t>
  </si>
  <si>
    <t xml:space="preserve">Przebudowa z rozbudową drogi powiatowej nr 1389 B w m. Jaworówka (Gm. Dobrzyniewo Duże) </t>
  </si>
  <si>
    <t>Budowa jednostronnego chodnika w ciągu drogi powiatowej Nr 1393 B w m. Dobrzyniewo Fabryczne – ul. Królewska (Gm. Dobrzyniewo Duże)</t>
  </si>
  <si>
    <t xml:space="preserve">Opracowanie dokumentacji projektowej na: Przebudowę z rozbudową drogi powiatowej Nr 1385 B w m. Pogorzałki na odcinku ok. 300 m (Gm. Dobrzyniewo Duże)  </t>
  </si>
  <si>
    <t>Przebudowa z rozbudową drogi powiatowej nr 1484 B na odc. Niewodnica Nargilewska - Kudrycze (Gm. Juchnowiec Kościelny, Gm. Zabłudów)</t>
  </si>
  <si>
    <t xml:space="preserve">Opracowanie dokumentacji projektowej na: Przebudowę z rozbudową drogi powiatowej Nr 1494 B w m. Niewodnica Nargilewska (Gm. Juchnowiec Kościelny)  - opracowania uzupełniające </t>
  </si>
  <si>
    <t>Budowa jednostronnego chodnika w ciągu drogi powiatowej Nr 1484 B na terenie zabudowy m. Niewodnica Nargilewska (Gm. Juchnowiec Kościelny)</t>
  </si>
  <si>
    <t xml:space="preserve">Opracowanie dokumentacji projektowej na Rozbudowę drogi powiatowej Nr 1522 B od granicy gminy Poświętne do drogi powiatowej Nr 1521 B w m. Łapy Pluśniaki (Gm. Łapy)   </t>
  </si>
  <si>
    <t xml:space="preserve"> Opracowanie dokumentacji projektowej na Przebudowę drogi powiatowej Nr 1440 B  w miejscowości Topolany (Gm. Michałowo)</t>
  </si>
  <si>
    <t xml:space="preserve"> Opracowanie aktualizacji dokumentacji projektowej na: Wykonanie ciągu pieszo - rowerowego w ciągu drogi powiatowej Nr 1431B Zielona - Białystok (ul. 42 Pułku Piechoty)   (Gm. Supraśl)</t>
  </si>
  <si>
    <t xml:space="preserve"> Opracowanie aktualizacji dokumentacji projektowej na: Przebudowę drogi powiatowej Nr 1432 B ul. Ciołkowskiego w Grabówce w części dot. ciągu pieszo - rowerowego   (Gm. Supraśl)</t>
  </si>
  <si>
    <t>Przebudowa drogi powiatowej nr 1488 B  Zabłudów – Biele – Suraż na odcinku ul. Zabłudowskiej w Surażu (Gm. Suraż)</t>
  </si>
  <si>
    <t xml:space="preserve">Budowa drogi powiatowej Nr 1575 B Strabla - Doktorce wraz z budową mostu na rzece Narew (Gm. Suraż) - przygotowanie niezbędnych opracowań </t>
  </si>
  <si>
    <t xml:space="preserve">Przebudowa z rozbudową drogi powiatowej nr 1543 B  w m. Niewodnica Kościelna na odcinku od ul. Dąbrowskiego do ul. Trakt Napoleoński (Gm. Turośń Kościelna) </t>
  </si>
  <si>
    <t>Przebudowa z rozbudową drogi powiatowej nr 1377 B w m. Łopuchowo (Gm. Tykocin)</t>
  </si>
  <si>
    <t>Opracowanie dokumentacji projektowej na: Przebudowę drogi powiatowej Nr 1380 B na odcinku ul. 11 Listopada w Tykocinie (Gm. Tykocin)</t>
  </si>
  <si>
    <t>Aktualizacja dokumentacji projektowej na: Przebudowę z rozbudową drogi powiatowej Nr 1380 B Tykocin - Złotoria (Gm. Tykocin)</t>
  </si>
  <si>
    <t xml:space="preserve"> Opracowanie dokumentacji projektowej na: Przebudowę z rozbudową drogi powiatowej Nr 1419 B Wólka – Katrynka wraz z rozbiórką i budową mostu na rzece Czarnej (Gm. Wasilków)</t>
  </si>
  <si>
    <t xml:space="preserve">Opracowanie dokumentacji projektowej na: Przebudowę z rozbudową drogi powiatowej Nr 1418 B w miejscowości Rybniki wraz z rozbiórką i budową mostu na rzece Krzemionka (Gm. Wasilków) </t>
  </si>
  <si>
    <t xml:space="preserve">Opracowanie dokumentacji projektowej na: Przebudowę z rozbudową drogi powiatowej Nr 1394 B droga nr 8 – Sielachowskie – Osowicze  - opracowania uzupełniające dot. Etapu II </t>
  </si>
  <si>
    <t xml:space="preserve"> Budowa drogi powiatowej Nr 1469 B na odcinku Protasy – Folwarki Małe, etap II (Gm. Zabłudów)</t>
  </si>
  <si>
    <t xml:space="preserve"> Opracowanie dokumentacji projektowej na Przebudowę z rozbudową połączenia drogi powiatowej Nr 1472 B z drogami gminnymi w miejscowości Tatarowce (Gm. Zabłudów)</t>
  </si>
  <si>
    <t xml:space="preserve">Wykup gruntów dla potrzeb inwestycji drogowych, regulacja stanów własnościowych gruntów w pasie drogowym </t>
  </si>
  <si>
    <t>Samochód osobowy VAN</t>
  </si>
  <si>
    <t>Przyczepa laweta</t>
  </si>
  <si>
    <t>Ciągniki wraz z osprzętem do bieżącego utrzymania dróg</t>
  </si>
  <si>
    <t>DPS Choroszcz</t>
  </si>
  <si>
    <t>DPS Czerewki</t>
  </si>
  <si>
    <t>Modernizacja pomieszczeń oraz budowa szybu windowego wraz z montażem windy na potrzeby osób niepełnosprawnych w budynku DPS w Czerewkach</t>
  </si>
  <si>
    <t>4.</t>
  </si>
  <si>
    <t>5.</t>
  </si>
  <si>
    <t>Montaż instalacji OZE na potrzeby Domu Pomocy Społecznej "Jawor" w Jałówce</t>
  </si>
  <si>
    <t>DPS Jałówka</t>
  </si>
  <si>
    <t>6.</t>
  </si>
  <si>
    <t>Przebudowa Domu Pomocy Społecznej "Jawor" w Jałówce</t>
  </si>
  <si>
    <t>7.</t>
  </si>
  <si>
    <t>DPS Uhowo</t>
  </si>
  <si>
    <t>I LO Łapy</t>
  </si>
  <si>
    <t>ZSM Łapy</t>
  </si>
  <si>
    <t>„Przebudowa z rozbudową drogi powiatowej Nr 1282 B Krynki-Kruszyniany-Łużany-Bobrowniki na odcinku granica powiatu-Łużany-Bobrowniki (Gm. Gródek)” w ramach projektu pn. „Cross – border Network for Sustainable Transport Governance” („Transgraniczna Sieć na rzecz Zrównoważonego Zarządzania Transportem”) z Programu Współpracy Transgranicznej PL-BY-UA 2014-2020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</si>
  <si>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</si>
  <si>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</si>
  <si>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</si>
  <si>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</si>
  <si>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</si>
  <si>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</si>
  <si>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</si>
  <si>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</si>
  <si>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</si>
  <si>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</si>
  <si>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</si>
  <si>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</si>
  <si>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</si>
  <si>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</si>
  <si>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</si>
  <si>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</si>
  <si>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</si>
  <si>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</si>
  <si>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</si>
  <si>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</si>
  <si>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</si>
  <si>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</si>
  <si>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</si>
  <si>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</si>
  <si>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</si>
  <si>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</si>
  <si>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</si>
  <si>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</si>
  <si>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</si>
  <si>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</si>
  <si>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</si>
  <si>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</si>
  <si>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</si>
  <si>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</si>
  <si>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</si>
  <si>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</si>
  <si>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</si>
  <si>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</si>
  <si>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</si>
  <si>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6050
6057
6059</t>
  </si>
  <si>
    <t>Dział 852 Rozdział 85202 - Domy pomocy społecznej - wydatki majątkowe</t>
  </si>
  <si>
    <t>Dział 854  Rozdział 85410 - Internaty i bursy szkolne - wydatki majątkowe</t>
  </si>
  <si>
    <t>Dział 926  Rozdział 92601 - Obiekty Sportowe - wydatki majątkowe</t>
  </si>
  <si>
    <t>Zakup samochodów służbowych na potrzeby Starostwa Powiatowego w Białymstoku</t>
  </si>
  <si>
    <t>Starostwo Powiatowe w Białymstoku</t>
  </si>
  <si>
    <t>Zakup urządzeń dla zapewnienia bezpieczeństwa sieci informatycznej</t>
  </si>
  <si>
    <t>Modernizacja systemu monitoringu wizyjnego Starostwa Powiatowego w Białymstoku</t>
  </si>
  <si>
    <t>48.</t>
  </si>
  <si>
    <t>49.</t>
  </si>
  <si>
    <t>50.</t>
  </si>
  <si>
    <t>Budowa klatki schodowej wraz z windą (dostosowanie dla inwalidów)</t>
  </si>
  <si>
    <t>Przebudowa z rozbudową drogi powiatowej nr 1537 B – przejście przez miejscowość Izbiszcze (Gm. Choroszcz)</t>
  </si>
  <si>
    <t>RAZEM</t>
  </si>
  <si>
    <t xml:space="preserve">Dokumentacje branżowe  </t>
  </si>
  <si>
    <t>Inne (FDS)</t>
  </si>
  <si>
    <t>51.</t>
  </si>
  <si>
    <t>Dział 853 Rozdział 85333 - Powiatowe urzędy pracy - wydatki majątkowe</t>
  </si>
  <si>
    <t>Powiatowy Urząd Pracy w Białymstoku</t>
  </si>
  <si>
    <t>Rozbudowa klimatyzacji w pomieszczeniach archiwum zakładowego oraz w pomieszczeniach biurowych</t>
  </si>
  <si>
    <t xml:space="preserve">Dokumentacja projektowa oraz budowa instalacji fotowoltaicznej na terenie Starostwa Powiatowego w Białymstoku </t>
  </si>
  <si>
    <t>Zakup samochodu dostawczego do 3,5 tony</t>
  </si>
  <si>
    <t>33.</t>
  </si>
  <si>
    <t>52.</t>
  </si>
  <si>
    <t>53.</t>
  </si>
  <si>
    <t>54.</t>
  </si>
  <si>
    <t>Dział 750 Rozdział 75020 nazwa Starostwa Powiatowe - wydatki majątkowe</t>
  </si>
  <si>
    <t>Wykorzystanie energii promieniowania słonecznego poprzez budowę instalacji fotowoltaicznej w Domu Pomocy społecznej w Choroszczy</t>
  </si>
  <si>
    <t>Zakup pralnicowirówki na potrzeby Domu Pomocy Społecznej w Czerewkach</t>
  </si>
  <si>
    <t>Wykorzystanie energii odnawialnych źródeł na potrzeby Domu Pomocy Społecznej w Czerewkach - budowa nowej instalacji fotowoltaicznej oraz instalacji pompy ciepła</t>
  </si>
  <si>
    <t>Aktualizacja dokumentacji projektowej na: Przebudowę z rozbudową drogi powiatowej Nr 1428 B Wasilków - Studzianki Etap I (Gm. Wasilków)</t>
  </si>
  <si>
    <t>Naprawa balkonów w budynkach mieszkalnych Domu Pomocy Społecznej w Uhowie</t>
  </si>
  <si>
    <t>36A.</t>
  </si>
  <si>
    <t xml:space="preserve">Budowa przyłącza wodociągowego do budynku gospodarczego będącego w używaniu Powiatowego Zarządu Dróg w Białymstoku, położonego przy ul. Borsuczej 2 w Białymstoku na działce 707/2, stanowiącego własność Powiatu Białostockiego </t>
  </si>
  <si>
    <t>Starostwo Powiatowe w Białymstoku / Powiatowy Zarząd Dróg w Białymstoku</t>
  </si>
  <si>
    <t>55.</t>
  </si>
  <si>
    <t>7A.</t>
  </si>
  <si>
    <t xml:space="preserve">Opracowanie dokumentacji projektowej na: Przebudowę drogi powiatowej Nr 1535 B Białystok - Kruszewo na odcinku: od granic administracyjnych m. Choroszcz do skrzyżowania z drogą powiatową Nr 1537 B i drogą gminną Nr 106267 B (Gm. Choroszcz) </t>
  </si>
  <si>
    <t xml:space="preserve">7B. </t>
  </si>
  <si>
    <t>18A.</t>
  </si>
  <si>
    <t>40A.</t>
  </si>
  <si>
    <t xml:space="preserve">Zakup zamiatarki </t>
  </si>
  <si>
    <t>40B.</t>
  </si>
  <si>
    <t>Zakup dodatkowego wyposażenia do ciągnika John Deere 3038E - opryskiwacz, kosiarka bijakowa</t>
  </si>
  <si>
    <t>6050          6057            6059</t>
  </si>
  <si>
    <t>6057            6059</t>
  </si>
  <si>
    <t>6050                6057                     6059</t>
  </si>
  <si>
    <t>16A.</t>
  </si>
  <si>
    <t>16B.</t>
  </si>
  <si>
    <t>Usprawnienie odwodnienia drogi powiatowej Nr 1484 B w m. Stanisławowo (Gm. Juchnowiec Kościelny)</t>
  </si>
  <si>
    <t xml:space="preserve">Opracowanie dokumentacji projektowej na: Przebudowę z rozbudową drogi powiatowej Nr 1549  B na odcinku ul. Kolejowej w Klepaczach (Gm. Choroszcz) </t>
  </si>
  <si>
    <t>Opracowanie dokumentacji projektowej na Przebudowę z rozbudową drogi powiatowej Nr 1498 B w m. Szerenosy (Gm. Juchnowiec Kościelny)</t>
  </si>
  <si>
    <t xml:space="preserve">Przebudowa drogi powiatowej Nr 1522 B na odcinku Piętkowo - granica Gminy Poświętne (Gm. Poświętne) </t>
  </si>
  <si>
    <t>Powiatowy 
Zarząd Dróg  w
Białymstoku</t>
  </si>
  <si>
    <t>Opracowanie dokumentacji projektowej na Przebudowę drogi powiatowej "starodroża drogi wojewódzkiej Nr 678" w m. Księżyno (Gm. Juchnowiec Kościelny)</t>
  </si>
  <si>
    <t>40C.</t>
  </si>
  <si>
    <t>40D.</t>
  </si>
  <si>
    <t>40E.</t>
  </si>
  <si>
    <t>Zakup frezarki do pni</t>
  </si>
  <si>
    <t>Zakup przycinarki nożycowej</t>
  </si>
  <si>
    <t>Dział 852 Rozdział 85203 - Ośrodki wsparcia - wydatki majątkowe</t>
  </si>
  <si>
    <t>Utworzenie Domu dla Matek z Małoletnimi Dziećmi i Kobiet w Ciąży w Krasnem</t>
  </si>
  <si>
    <t>Zakup równiarki do poboczy</t>
  </si>
  <si>
    <t>CAOPO-W                     w Krasnem</t>
  </si>
  <si>
    <t>6057       6059</t>
  </si>
  <si>
    <t>Dział 700 Rozdział 70005 nazwa Gospodarka gruntami i nieruchomościami - wydatki majątkowe</t>
  </si>
  <si>
    <t xml:space="preserve">Zakup nieruchomości na potrzeby Powiatu Białostockiego (nieruchomość oznaczona jako działka nr 710/6 i działka 709/1 przy ul. Wiewiórczej) </t>
  </si>
  <si>
    <t>40F.</t>
  </si>
  <si>
    <t>8A.</t>
  </si>
  <si>
    <t xml:space="preserve">Opracowanie dokumentacji projektowej na: Przebudowę z rozbudową drogi powiatowej Nr 1424 B Karczmisko - Czarna Wieś Kościelna (Gm. Czarna Białostocka) </t>
  </si>
  <si>
    <t xml:space="preserve">Inne </t>
  </si>
  <si>
    <t>7C.</t>
  </si>
  <si>
    <t>Aktualizacja dokumentacji projektowej na: Budowę drogi powiatowej Nr 1551 B: droga 8 - Porosły - Krupniki (Gm. Choroszcz)</t>
  </si>
  <si>
    <t>12A.</t>
  </si>
  <si>
    <t xml:space="preserve">Opracowanie dokumentacji projektowej na: Przebudowę z rozbudową drogi powiatowej Nr 1385 B na odcinku Gniła - Dobrzyniewo Duże (Gm. Dobrzyniewo Duże)  </t>
  </si>
  <si>
    <t>24A.</t>
  </si>
  <si>
    <t>Opracowanie dokumentacji projektowej na: Przebudowę z rozbudową drogi powiatowej Nr 1501 B - Etap II (Gm. Turośń Kościelna)</t>
  </si>
  <si>
    <t>33A.</t>
  </si>
  <si>
    <t xml:space="preserve"> Opracowanie dokumentacji projektowej na: Przebudowę z rozbudową drogi powiatowej Nr 1488 B na odcinku Nowosady - granica Gminy Zabłudów (Gm. Zabłudów)</t>
  </si>
  <si>
    <t>33B.</t>
  </si>
  <si>
    <t>Przebudowa z rozbudową drogi powiatowej Nr 1977 B na odcinku Cibory Gałeckie - Nowe Grabowo w tym opracowanie dokumentacji projektowej (Gm. Zawady) - opracowanie dokumentacji projektowej</t>
  </si>
  <si>
    <t>8B.</t>
  </si>
  <si>
    <t xml:space="preserve">Opracowanie dokumentacji projektowej na: Przebudowę drogi powiatowej Nr 1307 B na odcinku Jezierzysk - granica Powiatu Białostockiego (Gm. Czarna Białostocka) </t>
  </si>
  <si>
    <t>18B.</t>
  </si>
  <si>
    <t>Opracowanie dokumentacji projektowej na: Przebudowę drogi powiatowej Nr 1562B na odcinku droga Nr 681 – Kamińskie Wiktory (Gm. Poświętne)</t>
  </si>
  <si>
    <t>Budowa z rozbudową drogi powiatowej nr 1430 B na odcinku od drogi powiatowej Nr 1431 B (ul. 42 Pułku Piechoty) do miejscowości Sowlany                        (Gm. Supraśl)</t>
  </si>
  <si>
    <t>17A.</t>
  </si>
  <si>
    <t xml:space="preserve"> Opracowanie dokumentacji projektowej na: Przebudowę z rozbudową drogi powiatowej Nr 1466 B  na odcinku Hieronimowo - granica Gminy Michałowo (Gm. Michałowo) w miejscowości Topolany (Gm. Michałowo)</t>
  </si>
  <si>
    <t>31A.</t>
  </si>
  <si>
    <t>Opracowanie dokumentacji projektowej na: Przebudowę z rozbudową drogi powiatowej Nr 1427 B na odcinku Wasilków - Nowodworce (Gm. Wasilków)</t>
  </si>
  <si>
    <t>12B.</t>
  </si>
  <si>
    <t xml:space="preserve">Opracowanie dokumentacji projektowej na: Przebudowę z rozbudową drogi powiatowej Nr 1385 B na odcinku Gniła - Dobrzyniewo Duże - opracowania uzupełniające (Gm. Dobrzyniewo Duże)  </t>
  </si>
  <si>
    <t>Zakup głowicy roboczej z pilarką tarczową</t>
  </si>
  <si>
    <t>Przebudowa mostu wraz z dojazdami na rzece Czaplinianka w m. Gajowniki w ciągu drogi powiatowej Nr 1541 B Zaczerlany - Gajowniki-Kolonia                                    (Gm. Choroszcz)</t>
  </si>
  <si>
    <t>12C.</t>
  </si>
  <si>
    <t xml:space="preserve">Opracowanie uproszczonej dokumentacji projektowej na: Przebudowę drogi powiatowej Nr 1385 B na długości ul. Lipowej w Dobrzyniewie Dużym (Gm. Dobrzyniewo Duże)  </t>
  </si>
  <si>
    <t>16C.</t>
  </si>
  <si>
    <t xml:space="preserve">Opracowanie dokumentacji projektowej na: Budowę ścieżki pieszo - rowerowej w ciągu drogi powiatowej Nr 2352 B ul. Żwirki i Wigury w Łapach (Gm. Łapy)   </t>
  </si>
  <si>
    <t>Opracowanie dokumentacji na: Rozbiórka i budowa mostu przez rz. Białą wraz z przebudową odcinka drogi powiatowej Nr 1392 B k/m Fasty (Gm. Dobrzyniewo Duże)</t>
  </si>
  <si>
    <t>15A.</t>
  </si>
  <si>
    <t>33C.</t>
  </si>
  <si>
    <t xml:space="preserve">Wykonanie tablic informacyjnych na drogach powiatowych dofinansowanych z FDS </t>
  </si>
  <si>
    <t>RFIL*</t>
  </si>
  <si>
    <t>Dział 801 Rozdział 80140 - Placówki kształcenia ustawicznego i centra kształcenia zawodowego - wydatki majątkowe</t>
  </si>
  <si>
    <t>44A.</t>
  </si>
  <si>
    <t>Budowa parkingu przy filii Wydziału Komunikacji w Łapach</t>
  </si>
  <si>
    <t>CKZ w Łapach</t>
  </si>
  <si>
    <t>40G.</t>
  </si>
  <si>
    <t>39A.</t>
  </si>
  <si>
    <t>Zakup ładowacza czołowego z osprzętem - łyżka do materiałów sypkich, widły paletowe</t>
  </si>
  <si>
    <t>45A.</t>
  </si>
  <si>
    <t>Opracowanie dokumentacji technicznej dotyczącej przebudowy Domu Pomocy Społecznej w Choroszczy</t>
  </si>
  <si>
    <t>51A.</t>
  </si>
  <si>
    <t>Opracowanie dokumentacji technicznej dotyczącej termomodernizacji budynków mieszkalnych A, B, C wraz z łącznikami między budynkami oraz naprawa balkonów z wymianą balustrad</t>
  </si>
  <si>
    <t>53A.</t>
  </si>
  <si>
    <t>Zakup samochodu służbowego o napędzie elektrycznym</t>
  </si>
  <si>
    <t>43A.</t>
  </si>
  <si>
    <t>Dostawa wraz z montażem regałów przesuwnych na potrzeby archiwum zakładowego Starostwa Powiatowego w Białymstoku</t>
  </si>
  <si>
    <t xml:space="preserve">Budowa przejścia dla pieszych i utwardzonych do niego dojść, w pasie drogowym drogi powiatowej Nr 1483 B w m. Lewickie (Gm. Juchnowiec Kościelny) </t>
  </si>
  <si>
    <t>Budowa zewnętrznych obiektów sportowych - budowa boiska przy ZSM w Łapach</t>
  </si>
  <si>
    <t>41A.</t>
  </si>
  <si>
    <t>Wykonanie instalacji elektrycznej i teletechnicznej w pomieszczeniach Filii Wydziału Komunikacji w budynku przy ul. Gen. Sikorskiego 15 w Łapach</t>
  </si>
  <si>
    <t>24B.</t>
  </si>
  <si>
    <t>Budowa drogi powiatowej Nr 1532 B Bojary - przystanek kolejowy Bojary (Gm. Turośń Kościelna)</t>
  </si>
  <si>
    <t>17B.</t>
  </si>
  <si>
    <t>Przebudowa drogi powiatowej Nr 1448 B na odcinku Kuchmy - granica gminy Michałowo (Gm. Michałowo)</t>
  </si>
  <si>
    <t>17C.</t>
  </si>
  <si>
    <t>Przebudowa z rozbudową drogi powiatowej Nr 1444 B - przejście przez miejscowość Sokole (Gm. Michałowo)</t>
  </si>
  <si>
    <t>27A.</t>
  </si>
  <si>
    <t>Przebudowa z rozbudową drogi powiatowej Nr 1374 B na odcinku Łaziuki - Krosno (Gm. Tykocin), dł. odc. 1,1 km</t>
  </si>
  <si>
    <t>12D.</t>
  </si>
  <si>
    <t>Rozbudowa drogi powiatowej Nr 1440 B na odcinku ulicy Polnej w Gródku (Gm. Gródek)</t>
  </si>
  <si>
    <t>Inne FDS)</t>
  </si>
  <si>
    <t>Budowa hali namiotowej o konstrukcji stalowej na potrzeby Obwodu Drogowo - Mostowego w Surażu</t>
  </si>
  <si>
    <t>54A.</t>
  </si>
  <si>
    <t xml:space="preserve">System sygnalizacji pożarowej w pomieszczeniach Filii Wydziału Geodezji w Łapach </t>
  </si>
  <si>
    <t>53B.</t>
  </si>
  <si>
    <t>Zakup i montaż stacji ładowania samochodów elektrycznych</t>
  </si>
  <si>
    <t>WYKONANIE W 2020 ROKU</t>
  </si>
  <si>
    <t>kwota wydatkowana w 2020 roku</t>
  </si>
  <si>
    <t>% wykonania planu wydatków</t>
  </si>
  <si>
    <t>Wykonany zakres rzeczowy/przyczyny nie wykonania planu wydatków</t>
  </si>
  <si>
    <t>WYKONANIE WYDATKÓW INWESTYCYJNYCH W 2020 ROK</t>
  </si>
  <si>
    <t>13</t>
  </si>
  <si>
    <t>14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</si>
</sst>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 Black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sz val="10"/>
      <name val="Tahoma"/>
      <family val="2"/>
      <charset val="238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sz val="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sz val="7"/>
      <name val="Tahoma"/>
      <family val="2"/>
      <charset val="238"/>
    </font>
    <font>
      <b/>
      <sz val="7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7.5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2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3" fontId="4" fillId="0" borderId="0" xfId="1" applyNumberFormat="1" applyFont="1"/>
    <xf numFmtId="3" fontId="3" fillId="0" borderId="0" xfId="1" applyNumberFormat="1" applyFont="1"/>
    <xf numFmtId="3" fontId="3" fillId="0" borderId="1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4" fontId="6" fillId="0" borderId="1" xfId="1" applyNumberFormat="1" applyFont="1" applyBorder="1" applyAlignment="1">
      <alignment horizontal="right" vertical="center" wrapText="1"/>
    </xf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4" fontId="7" fillId="0" borderId="1" xfId="1" applyNumberFormat="1" applyFont="1" applyFill="1" applyBorder="1" applyAlignment="1"/>
    <xf numFmtId="4" fontId="7" fillId="0" borderId="1" xfId="1" applyNumberFormat="1" applyFont="1" applyFill="1" applyBorder="1" applyAlignment="1">
      <alignment horizontal="right"/>
    </xf>
    <xf numFmtId="0" fontId="4" fillId="0" borderId="1" xfId="1" applyFont="1" applyFill="1" applyBorder="1" applyAlignment="1">
      <alignment horizontal="center"/>
    </xf>
    <xf numFmtId="4" fontId="7" fillId="0" borderId="1" xfId="1" applyNumberFormat="1" applyFont="1" applyFill="1" applyBorder="1"/>
    <xf numFmtId="0" fontId="7" fillId="2" borderId="1" xfId="1" applyFont="1" applyFill="1" applyBorder="1" applyAlignment="1">
      <alignment horizontal="center"/>
    </xf>
    <xf numFmtId="4" fontId="7" fillId="2" borderId="1" xfId="1" applyNumberFormat="1" applyFont="1" applyFill="1" applyBorder="1" applyAlignment="1">
      <alignment horizontal="right"/>
    </xf>
    <xf numFmtId="4" fontId="7" fillId="2" borderId="1" xfId="1" applyNumberFormat="1" applyFont="1" applyFill="1" applyBorder="1"/>
    <xf numFmtId="4" fontId="6" fillId="0" borderId="1" xfId="1" applyNumberFormat="1" applyFont="1" applyFill="1" applyBorder="1"/>
    <xf numFmtId="0" fontId="9" fillId="0" borderId="0" xfId="0" applyFont="1"/>
    <xf numFmtId="4" fontId="8" fillId="0" borderId="0" xfId="0" applyNumberFormat="1" applyFont="1" applyAlignment="1">
      <alignment horizontal="right"/>
    </xf>
    <xf numFmtId="4" fontId="6" fillId="0" borderId="1" xfId="1" applyNumberFormat="1" applyFont="1" applyFill="1" applyBorder="1" applyAlignment="1">
      <alignment horizontal="right"/>
    </xf>
    <xf numFmtId="4" fontId="6" fillId="0" borderId="1" xfId="1" applyNumberFormat="1" applyFont="1" applyFill="1" applyBorder="1" applyAlignment="1"/>
    <xf numFmtId="4" fontId="6" fillId="2" borderId="1" xfId="1" applyNumberFormat="1" applyFont="1" applyFill="1" applyBorder="1" applyAlignment="1">
      <alignment horizontal="right"/>
    </xf>
    <xf numFmtId="4" fontId="6" fillId="2" borderId="1" xfId="1" applyNumberFormat="1" applyFont="1" applyFill="1" applyBorder="1" applyAlignme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center" vertical="center" textRotation="90" wrapText="1"/>
    </xf>
    <xf numFmtId="0" fontId="7" fillId="0" borderId="1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4" fontId="6" fillId="2" borderId="1" xfId="1" applyNumberFormat="1" applyFont="1" applyFill="1" applyBorder="1"/>
    <xf numFmtId="4" fontId="7" fillId="2" borderId="1" xfId="1" applyNumberFormat="1" applyFont="1" applyFill="1" applyBorder="1" applyAlignment="1"/>
    <xf numFmtId="0" fontId="4" fillId="2" borderId="1" xfId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0" fillId="0" borderId="0" xfId="0" applyBorder="1"/>
    <xf numFmtId="3" fontId="4" fillId="0" borderId="0" xfId="1" applyNumberFormat="1" applyFont="1" applyAlignment="1">
      <alignment horizontal="center" vertical="center"/>
    </xf>
    <xf numFmtId="0" fontId="0" fillId="0" borderId="0" xfId="0" applyFont="1"/>
    <xf numFmtId="4" fontId="6" fillId="0" borderId="6" xfId="1" applyNumberFormat="1" applyFont="1" applyBorder="1" applyAlignment="1">
      <alignment horizontal="right" vertical="center" wrapText="1"/>
    </xf>
    <xf numFmtId="3" fontId="4" fillId="0" borderId="1" xfId="1" applyNumberFormat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wrapText="1"/>
    </xf>
    <xf numFmtId="4" fontId="0" fillId="0" borderId="0" xfId="0" applyNumberFormat="1" applyBorder="1"/>
    <xf numFmtId="0" fontId="4" fillId="2" borderId="1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4" fontId="0" fillId="0" borderId="0" xfId="0" applyNumberFormat="1" applyFill="1" applyBorder="1"/>
    <xf numFmtId="0" fontId="7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/>
    </xf>
    <xf numFmtId="4" fontId="7" fillId="2" borderId="1" xfId="1" applyNumberFormat="1" applyFont="1" applyFill="1" applyBorder="1" applyAlignment="1">
      <alignment horizontal="center" vertical="center"/>
    </xf>
    <xf numFmtId="4" fontId="6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4" fontId="7" fillId="0" borderId="1" xfId="1" applyNumberFormat="1" applyFont="1" applyFill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center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7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/>
    </xf>
    <xf numFmtId="4" fontId="7" fillId="2" borderId="2" xfId="1" applyNumberFormat="1" applyFont="1" applyFill="1" applyBorder="1" applyAlignment="1">
      <alignment horizontal="center" vertical="center"/>
    </xf>
    <xf numFmtId="4" fontId="7" fillId="2" borderId="10" xfId="1" applyNumberFormat="1" applyFont="1" applyFill="1" applyBorder="1" applyAlignment="1">
      <alignment horizontal="center" vertical="center"/>
    </xf>
    <xf numFmtId="4" fontId="7" fillId="2" borderId="6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4" fontId="6" fillId="0" borderId="10" xfId="1" applyNumberFormat="1" applyFont="1" applyBorder="1" applyAlignment="1">
      <alignment horizontal="center" vertical="center" wrapText="1"/>
    </xf>
    <xf numFmtId="4" fontId="6" fillId="0" borderId="2" xfId="1" applyNumberFormat="1" applyFont="1" applyBorder="1" applyAlignment="1">
      <alignment horizontal="center" vertical="center" wrapText="1"/>
    </xf>
    <xf numFmtId="3" fontId="4" fillId="0" borderId="14" xfId="1" applyNumberFormat="1" applyFont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vertical="top"/>
    </xf>
    <xf numFmtId="0" fontId="4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4" fontId="6" fillId="0" borderId="6" xfId="1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4" fontId="7" fillId="0" borderId="2" xfId="1" applyNumberFormat="1" applyFont="1" applyFill="1" applyBorder="1" applyAlignment="1">
      <alignment horizontal="center" vertical="center"/>
    </xf>
    <xf numFmtId="4" fontId="7" fillId="0" borderId="10" xfId="1" applyNumberFormat="1" applyFont="1" applyFill="1" applyBorder="1" applyAlignment="1">
      <alignment horizontal="center" vertical="center"/>
    </xf>
    <xf numFmtId="4" fontId="7" fillId="0" borderId="6" xfId="1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  <protection locked="0"/>
    </xf>
    <xf numFmtId="0" fontId="6" fillId="0" borderId="7" xfId="1" applyFont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textRotation="90"/>
    </xf>
    <xf numFmtId="0" fontId="3" fillId="0" borderId="6" xfId="1" applyFont="1" applyBorder="1" applyAlignment="1">
      <alignment horizontal="center" vertical="center" textRotation="90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/>
    </xf>
    <xf numFmtId="0" fontId="0" fillId="0" borderId="11" xfId="0" applyBorder="1" applyAlignment="1"/>
    <xf numFmtId="3" fontId="3" fillId="0" borderId="3" xfId="1" applyNumberFormat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1" xfId="0" applyBorder="1" applyAlignment="1"/>
    <xf numFmtId="3" fontId="3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0" fillId="0" borderId="6" xfId="0" applyBorder="1" applyAlignment="1"/>
    <xf numFmtId="0" fontId="0" fillId="2" borderId="2" xfId="0" applyFont="1" applyFill="1" applyBorder="1" applyAlignment="1"/>
    <xf numFmtId="0" fontId="0" fillId="2" borderId="10" xfId="0" applyFont="1" applyFill="1" applyBorder="1" applyAlignment="1"/>
    <xf numFmtId="0" fontId="0" fillId="2" borderId="6" xfId="0" applyFont="1" applyFill="1" applyBorder="1" applyAlignment="1"/>
    <xf numFmtId="0" fontId="0" fillId="0" borderId="13" xfId="0" applyBorder="1" applyAlignment="1"/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top"/>
    </xf>
    <xf numFmtId="0" fontId="6" fillId="0" borderId="6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/>
      <protection locked="0"/>
    </xf>
    <xf numFmtId="0" fontId="3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/>
    </xf>
    <xf numFmtId="49" fontId="15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" fontId="10" fillId="0" borderId="2" xfId="0" applyNumberFormat="1" applyFont="1" applyBorder="1" applyAlignment="1">
      <alignment vertical="center"/>
    </xf>
    <xf numFmtId="0" fontId="9" fillId="0" borderId="0" xfId="0" applyFont="1" applyBorder="1" applyAlignment="1">
      <alignment horizontal="right"/>
    </xf>
    <xf numFmtId="0" fontId="9" fillId="0" borderId="0" xfId="0" applyFont="1" applyBorder="1"/>
  </cellXfs>
  <cellStyles count="2">
    <cellStyle name="Normalny" xfId="0" builtinId="0"/>
    <cellStyle name="Normalny_Inwestycje_wieloletni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0"/>
  <sheetViews>
    <sheetView tabSelected="1" view="pageBreakPreview" zoomScaleNormal="100" zoomScaleSheetLayoutView="100" workbookViewId="0">
      <selection activeCell="M13" sqref="M13:M17"/>
    </sheetView>
  </sheetViews>
  <sheetFormatPr defaultRowHeight="15"/>
  <cols>
    <col min="3" max="3" width="10.140625" bestFit="1" customWidth="1"/>
    <col min="4" max="6" width="9.140625" style="28"/>
    <col min="7" max="7" width="10.5703125" style="20" customWidth="1"/>
    <col min="8" max="8" width="9.140625" style="20"/>
    <col min="9" max="9" width="15.140625" customWidth="1"/>
    <col min="10" max="11" width="14.5703125" customWidth="1"/>
    <col min="12" max="12" width="17.85546875" bestFit="1" customWidth="1"/>
    <col min="13" max="13" width="16.85546875" customWidth="1"/>
    <col min="15" max="15" width="23.42578125" customWidth="1"/>
  </cols>
  <sheetData>
    <row r="1" spans="1:15" ht="19.5">
      <c r="A1" s="140" t="s">
        <v>246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5">
      <c r="A2" s="1"/>
      <c r="B2" s="1"/>
      <c r="C2" s="1"/>
      <c r="D2" s="26"/>
      <c r="E2" s="26"/>
      <c r="F2" s="26"/>
      <c r="G2" s="1"/>
      <c r="H2" s="1"/>
      <c r="I2" s="1"/>
      <c r="J2" s="1"/>
      <c r="K2" s="1"/>
      <c r="L2" s="1"/>
    </row>
    <row r="3" spans="1:15">
      <c r="A3" s="2"/>
      <c r="B3" s="2"/>
      <c r="C3" s="2"/>
      <c r="D3" s="27"/>
      <c r="E3" s="27"/>
      <c r="F3" s="27"/>
      <c r="G3" s="3"/>
      <c r="H3" s="3"/>
      <c r="I3" s="3"/>
      <c r="J3" s="3"/>
      <c r="K3" s="4"/>
      <c r="L3" s="5"/>
    </row>
    <row r="4" spans="1:15" s="43" customFormat="1">
      <c r="A4" s="42"/>
      <c r="B4" s="42"/>
      <c r="C4" s="42"/>
      <c r="D4" s="97"/>
      <c r="E4" s="97"/>
      <c r="F4" s="97"/>
      <c r="G4" s="42"/>
      <c r="H4" s="42"/>
      <c r="I4" s="42"/>
      <c r="J4" s="42"/>
      <c r="K4" s="42"/>
      <c r="L4" s="42"/>
    </row>
    <row r="5" spans="1:15" ht="39" customHeight="1">
      <c r="A5" s="141" t="s">
        <v>0</v>
      </c>
      <c r="B5" s="142" t="s">
        <v>1</v>
      </c>
      <c r="C5" s="142" t="s">
        <v>2</v>
      </c>
      <c r="D5" s="144" t="s">
        <v>3</v>
      </c>
      <c r="E5" s="144"/>
      <c r="F5" s="144"/>
      <c r="G5" s="144" t="s">
        <v>4</v>
      </c>
      <c r="H5" s="145" t="s">
        <v>5</v>
      </c>
      <c r="I5" s="144" t="s">
        <v>6</v>
      </c>
      <c r="J5" s="147" t="s">
        <v>7</v>
      </c>
      <c r="K5" s="148"/>
      <c r="L5" s="148"/>
      <c r="M5" s="156" t="s">
        <v>242</v>
      </c>
      <c r="N5" s="157"/>
      <c r="O5" s="158"/>
    </row>
    <row r="6" spans="1:15" ht="72.75" customHeight="1">
      <c r="A6" s="141"/>
      <c r="B6" s="143"/>
      <c r="C6" s="143"/>
      <c r="D6" s="144"/>
      <c r="E6" s="144"/>
      <c r="F6" s="144"/>
      <c r="G6" s="144"/>
      <c r="H6" s="146"/>
      <c r="I6" s="144"/>
      <c r="J6" s="29" t="s">
        <v>8</v>
      </c>
      <c r="K6" s="6" t="s">
        <v>9</v>
      </c>
      <c r="L6" s="151" t="s">
        <v>10</v>
      </c>
      <c r="M6" s="6" t="s">
        <v>243</v>
      </c>
      <c r="N6" s="159" t="s">
        <v>244</v>
      </c>
      <c r="O6" s="154" t="s">
        <v>245</v>
      </c>
    </row>
    <row r="7" spans="1:15">
      <c r="A7" s="45">
        <v>1</v>
      </c>
      <c r="B7" s="45">
        <v>2</v>
      </c>
      <c r="C7" s="45">
        <v>3</v>
      </c>
      <c r="D7" s="149">
        <v>4</v>
      </c>
      <c r="E7" s="149"/>
      <c r="F7" s="149"/>
      <c r="G7" s="45">
        <v>5</v>
      </c>
      <c r="H7" s="45">
        <v>6</v>
      </c>
      <c r="I7" s="45">
        <v>7</v>
      </c>
      <c r="J7" s="45">
        <v>10</v>
      </c>
      <c r="K7" s="45">
        <v>11</v>
      </c>
      <c r="L7" s="45">
        <v>12</v>
      </c>
      <c r="M7" s="187" t="s">
        <v>247</v>
      </c>
      <c r="N7" s="187" t="s">
        <v>248</v>
      </c>
      <c r="O7" s="187">
        <v>15</v>
      </c>
    </row>
    <row r="8" spans="1:15">
      <c r="A8" s="89" t="s">
        <v>11</v>
      </c>
      <c r="B8" s="90"/>
      <c r="C8" s="90"/>
      <c r="D8" s="90"/>
      <c r="E8" s="90"/>
      <c r="F8" s="90"/>
      <c r="G8" s="90"/>
      <c r="H8" s="91"/>
      <c r="I8" s="95">
        <f>SUM(I13:I377)</f>
        <v>40307358.25</v>
      </c>
      <c r="J8" s="7" t="s">
        <v>12</v>
      </c>
      <c r="K8" s="44">
        <f>SUM(K9:K12)</f>
        <v>35678013.93</v>
      </c>
      <c r="L8" s="95">
        <f>SUM(L13:L377)</f>
        <v>46893602.390000001</v>
      </c>
      <c r="M8" s="153"/>
      <c r="N8" s="153"/>
      <c r="O8" s="153"/>
    </row>
    <row r="9" spans="1:15">
      <c r="A9" s="89"/>
      <c r="B9" s="90"/>
      <c r="C9" s="90"/>
      <c r="D9" s="90"/>
      <c r="E9" s="90"/>
      <c r="F9" s="90"/>
      <c r="G9" s="90"/>
      <c r="H9" s="91"/>
      <c r="I9" s="95"/>
      <c r="J9" s="9" t="s">
        <v>13</v>
      </c>
      <c r="K9" s="8">
        <f>SUM(K14,K19,K24,K29,K34,K39,K44,K64,K79,K84,K89,K94,K119,K124,K129,K159,K179,K194,K199,K204,K209,K214,K219,K234,K239,K244,K254,K259,K264,K279,K284,K304,K309,K324,K329,K344,K139,K269,K319,K314,K334,K184,K49,K54,K349,K354,K144,K149,K359,K364,K369,K59,K69,K74,K99,K189,K224,K289,K294,K104,K164,K274,K374,K109,K134,K154,K299,K339,K114,K169,K174,K229,K249)</f>
        <v>16092544</v>
      </c>
      <c r="L9" s="95"/>
      <c r="M9" s="153"/>
      <c r="N9" s="153"/>
      <c r="O9" s="153"/>
    </row>
    <row r="10" spans="1:15">
      <c r="A10" s="89"/>
      <c r="B10" s="90"/>
      <c r="C10" s="90"/>
      <c r="D10" s="90"/>
      <c r="E10" s="90"/>
      <c r="F10" s="90"/>
      <c r="G10" s="90"/>
      <c r="H10" s="91"/>
      <c r="I10" s="95"/>
      <c r="J10" s="9" t="s">
        <v>14</v>
      </c>
      <c r="K10" s="8">
        <f t="shared" ref="K10:K12" si="0">SUM(K15,K20,K25,K30,K35,K40,K45,K65,K80,K85,K90,K95,K120,K125,K130,K160,K180,K195,K200,K205,K210,K215,K220,K235,K240,K245,K255,K260,K265,K280,K285,K305,K310,K325,K330,K345,K140,K270,K320,K315,K335,K185,K50,K55,K350,K355,K145,K150,K360,K365,K370,K60,K70,K75,K100,K190,K225,K290,K295,K105,K165,K275,K375,K110,K135,K155,K300,K340,K115,K170,K175,K230,K250)</f>
        <v>11705506.33</v>
      </c>
      <c r="L10" s="95"/>
      <c r="M10" s="153"/>
      <c r="N10" s="153"/>
      <c r="O10" s="153"/>
    </row>
    <row r="11" spans="1:15">
      <c r="A11" s="89"/>
      <c r="B11" s="90"/>
      <c r="C11" s="90"/>
      <c r="D11" s="90"/>
      <c r="E11" s="90"/>
      <c r="F11" s="90"/>
      <c r="G11" s="90"/>
      <c r="H11" s="91"/>
      <c r="I11" s="95"/>
      <c r="J11" s="9" t="s">
        <v>15</v>
      </c>
      <c r="K11" s="8">
        <f t="shared" si="0"/>
        <v>2866795</v>
      </c>
      <c r="L11" s="95"/>
      <c r="M11" s="153"/>
      <c r="N11" s="153"/>
      <c r="O11" s="153"/>
    </row>
    <row r="12" spans="1:15">
      <c r="A12" s="92"/>
      <c r="B12" s="93"/>
      <c r="C12" s="93"/>
      <c r="D12" s="93"/>
      <c r="E12" s="93"/>
      <c r="F12" s="93"/>
      <c r="G12" s="93"/>
      <c r="H12" s="94"/>
      <c r="I12" s="95"/>
      <c r="J12" s="10" t="s">
        <v>21</v>
      </c>
      <c r="K12" s="8">
        <f t="shared" si="0"/>
        <v>5013168.6000000006</v>
      </c>
      <c r="L12" s="95"/>
      <c r="M12" s="153"/>
      <c r="N12" s="153"/>
      <c r="O12" s="153"/>
    </row>
    <row r="13" spans="1:15" ht="25.5" customHeight="1">
      <c r="A13" s="85" t="s">
        <v>16</v>
      </c>
      <c r="B13" s="55">
        <v>60014</v>
      </c>
      <c r="C13" s="59" t="s">
        <v>104</v>
      </c>
      <c r="D13" s="80" t="s">
        <v>64</v>
      </c>
      <c r="E13" s="80"/>
      <c r="F13" s="80"/>
      <c r="G13" s="80" t="s">
        <v>109</v>
      </c>
      <c r="H13" s="81">
        <v>2019</v>
      </c>
      <c r="I13" s="62">
        <f>SUM(K13)</f>
        <v>4528422</v>
      </c>
      <c r="J13" s="47" t="s">
        <v>12</v>
      </c>
      <c r="K13" s="33">
        <f>SUM(K14:K17)</f>
        <v>4528422</v>
      </c>
      <c r="L13" s="63">
        <v>4528422</v>
      </c>
      <c r="M13" s="153"/>
      <c r="N13" s="153"/>
      <c r="O13" s="153"/>
    </row>
    <row r="14" spans="1:15" ht="21" customHeight="1">
      <c r="A14" s="85"/>
      <c r="B14" s="56"/>
      <c r="C14" s="85"/>
      <c r="D14" s="80"/>
      <c r="E14" s="80"/>
      <c r="F14" s="80"/>
      <c r="G14" s="80"/>
      <c r="H14" s="81"/>
      <c r="I14" s="62"/>
      <c r="J14" s="47" t="s">
        <v>13</v>
      </c>
      <c r="K14" s="18">
        <v>2125350</v>
      </c>
      <c r="L14" s="63"/>
      <c r="M14" s="153"/>
      <c r="N14" s="153"/>
      <c r="O14" s="153"/>
    </row>
    <row r="15" spans="1:15" ht="22.5" customHeight="1">
      <c r="A15" s="85"/>
      <c r="B15" s="56"/>
      <c r="C15" s="85"/>
      <c r="D15" s="80"/>
      <c r="E15" s="80"/>
      <c r="F15" s="80"/>
      <c r="G15" s="80"/>
      <c r="H15" s="65">
        <v>2021</v>
      </c>
      <c r="I15" s="62"/>
      <c r="J15" s="47" t="s">
        <v>14</v>
      </c>
      <c r="K15" s="18">
        <v>420000</v>
      </c>
      <c r="L15" s="63"/>
      <c r="M15" s="153"/>
      <c r="N15" s="153"/>
      <c r="O15" s="153"/>
    </row>
    <row r="16" spans="1:15" ht="23.25" customHeight="1">
      <c r="A16" s="85"/>
      <c r="B16" s="56"/>
      <c r="C16" s="85"/>
      <c r="D16" s="80"/>
      <c r="E16" s="80"/>
      <c r="F16" s="80"/>
      <c r="G16" s="80"/>
      <c r="H16" s="65"/>
      <c r="I16" s="62"/>
      <c r="J16" s="48" t="s">
        <v>206</v>
      </c>
      <c r="K16" s="18">
        <v>465155</v>
      </c>
      <c r="L16" s="63"/>
      <c r="M16" s="153"/>
      <c r="N16" s="153"/>
      <c r="O16" s="153"/>
    </row>
    <row r="17" spans="1:15" ht="24.75" customHeight="1">
      <c r="A17" s="85"/>
      <c r="B17" s="57"/>
      <c r="C17" s="85"/>
      <c r="D17" s="80"/>
      <c r="E17" s="80"/>
      <c r="F17" s="80"/>
      <c r="G17" s="80"/>
      <c r="H17" s="65"/>
      <c r="I17" s="62"/>
      <c r="J17" s="47" t="s">
        <v>21</v>
      </c>
      <c r="K17" s="18">
        <v>1517917</v>
      </c>
      <c r="L17" s="63"/>
      <c r="M17" s="153"/>
      <c r="N17" s="153"/>
      <c r="O17" s="153"/>
    </row>
    <row r="18" spans="1:15">
      <c r="A18" s="101" t="s">
        <v>18</v>
      </c>
      <c r="B18" s="102">
        <v>60014</v>
      </c>
      <c r="C18" s="108">
        <v>6050</v>
      </c>
      <c r="D18" s="107" t="s">
        <v>116</v>
      </c>
      <c r="E18" s="107"/>
      <c r="F18" s="107"/>
      <c r="G18" s="107" t="s">
        <v>17</v>
      </c>
      <c r="H18" s="105">
        <v>2020</v>
      </c>
      <c r="I18" s="66">
        <f>SUM(K18)</f>
        <v>841300</v>
      </c>
      <c r="J18" s="11" t="s">
        <v>12</v>
      </c>
      <c r="K18" s="23">
        <f>SUM(K19:K22)</f>
        <v>841300</v>
      </c>
      <c r="L18" s="67">
        <v>1637684.46</v>
      </c>
      <c r="M18" s="153"/>
      <c r="N18" s="153"/>
      <c r="O18" s="153"/>
    </row>
    <row r="19" spans="1:15">
      <c r="A19" s="101"/>
      <c r="B19" s="103"/>
      <c r="C19" s="109"/>
      <c r="D19" s="107"/>
      <c r="E19" s="107"/>
      <c r="F19" s="107"/>
      <c r="G19" s="107"/>
      <c r="H19" s="105"/>
      <c r="I19" s="66"/>
      <c r="J19" s="11" t="s">
        <v>13</v>
      </c>
      <c r="K19" s="12">
        <v>420650</v>
      </c>
      <c r="L19" s="67"/>
      <c r="M19" s="153"/>
      <c r="N19" s="153"/>
      <c r="O19" s="153"/>
    </row>
    <row r="20" spans="1:15">
      <c r="A20" s="101"/>
      <c r="B20" s="103"/>
      <c r="C20" s="109"/>
      <c r="D20" s="107"/>
      <c r="E20" s="107"/>
      <c r="F20" s="107"/>
      <c r="G20" s="107"/>
      <c r="H20" s="106">
        <v>2020</v>
      </c>
      <c r="I20" s="66"/>
      <c r="J20" s="11" t="s">
        <v>14</v>
      </c>
      <c r="K20" s="12">
        <v>420650</v>
      </c>
      <c r="L20" s="67"/>
      <c r="M20" s="153"/>
      <c r="N20" s="153"/>
      <c r="O20" s="153"/>
    </row>
    <row r="21" spans="1:15">
      <c r="A21" s="101"/>
      <c r="B21" s="103"/>
      <c r="C21" s="109"/>
      <c r="D21" s="107"/>
      <c r="E21" s="107"/>
      <c r="F21" s="107"/>
      <c r="G21" s="107"/>
      <c r="H21" s="106"/>
      <c r="I21" s="66"/>
      <c r="J21" s="11" t="s">
        <v>15</v>
      </c>
      <c r="K21" s="12">
        <v>0</v>
      </c>
      <c r="L21" s="67"/>
      <c r="M21" s="153"/>
      <c r="N21" s="153"/>
      <c r="O21" s="153"/>
    </row>
    <row r="22" spans="1:15">
      <c r="A22" s="101"/>
      <c r="B22" s="104"/>
      <c r="C22" s="110"/>
      <c r="D22" s="107"/>
      <c r="E22" s="107"/>
      <c r="F22" s="107"/>
      <c r="G22" s="107"/>
      <c r="H22" s="106"/>
      <c r="I22" s="66"/>
      <c r="J22" s="30" t="s">
        <v>119</v>
      </c>
      <c r="K22" s="13">
        <v>0</v>
      </c>
      <c r="L22" s="67"/>
      <c r="M22" s="153"/>
      <c r="N22" s="153"/>
      <c r="O22" s="153"/>
    </row>
    <row r="23" spans="1:15">
      <c r="A23" s="101" t="s">
        <v>20</v>
      </c>
      <c r="B23" s="102">
        <v>60014</v>
      </c>
      <c r="C23" s="108">
        <v>6050</v>
      </c>
      <c r="D23" s="107" t="s">
        <v>19</v>
      </c>
      <c r="E23" s="107"/>
      <c r="F23" s="107"/>
      <c r="G23" s="107" t="s">
        <v>17</v>
      </c>
      <c r="H23" s="105">
        <v>2019</v>
      </c>
      <c r="I23" s="66">
        <f>SUM(K23)</f>
        <v>1670616</v>
      </c>
      <c r="J23" s="14" t="s">
        <v>12</v>
      </c>
      <c r="K23" s="23">
        <f>SUM(K24:K27)</f>
        <v>1670616</v>
      </c>
      <c r="L23" s="67">
        <v>2749061.17</v>
      </c>
      <c r="M23" s="153"/>
      <c r="N23" s="153"/>
      <c r="O23" s="153"/>
    </row>
    <row r="24" spans="1:15">
      <c r="A24" s="101"/>
      <c r="B24" s="103"/>
      <c r="C24" s="109"/>
      <c r="D24" s="107"/>
      <c r="E24" s="107"/>
      <c r="F24" s="107"/>
      <c r="G24" s="107"/>
      <c r="H24" s="105"/>
      <c r="I24" s="66"/>
      <c r="J24" s="14" t="s">
        <v>13</v>
      </c>
      <c r="K24" s="12">
        <v>835308</v>
      </c>
      <c r="L24" s="67"/>
      <c r="M24" s="153"/>
      <c r="N24" s="153"/>
      <c r="O24" s="153"/>
    </row>
    <row r="25" spans="1:15">
      <c r="A25" s="101"/>
      <c r="B25" s="103"/>
      <c r="C25" s="109"/>
      <c r="D25" s="107"/>
      <c r="E25" s="107"/>
      <c r="F25" s="107"/>
      <c r="G25" s="107"/>
      <c r="H25" s="106">
        <v>2020</v>
      </c>
      <c r="I25" s="66"/>
      <c r="J25" s="14" t="s">
        <v>14</v>
      </c>
      <c r="K25" s="12">
        <v>835308</v>
      </c>
      <c r="L25" s="67"/>
      <c r="M25" s="153"/>
      <c r="N25" s="153"/>
      <c r="O25" s="153"/>
    </row>
    <row r="26" spans="1:15">
      <c r="A26" s="101"/>
      <c r="B26" s="103"/>
      <c r="C26" s="109"/>
      <c r="D26" s="107"/>
      <c r="E26" s="107"/>
      <c r="F26" s="107"/>
      <c r="G26" s="107"/>
      <c r="H26" s="106"/>
      <c r="I26" s="66"/>
      <c r="J26" s="14" t="s">
        <v>15</v>
      </c>
      <c r="K26" s="12">
        <v>0</v>
      </c>
      <c r="L26" s="67"/>
      <c r="M26" s="153"/>
      <c r="N26" s="153"/>
      <c r="O26" s="153"/>
    </row>
    <row r="27" spans="1:15">
      <c r="A27" s="101"/>
      <c r="B27" s="104"/>
      <c r="C27" s="110"/>
      <c r="D27" s="107"/>
      <c r="E27" s="107"/>
      <c r="F27" s="107"/>
      <c r="G27" s="107"/>
      <c r="H27" s="106"/>
      <c r="I27" s="66"/>
      <c r="J27" s="30" t="s">
        <v>119</v>
      </c>
      <c r="K27" s="21">
        <v>0</v>
      </c>
      <c r="L27" s="67"/>
      <c r="M27" s="153"/>
      <c r="N27" s="153"/>
      <c r="O27" s="153"/>
    </row>
    <row r="28" spans="1:15">
      <c r="A28" s="85" t="s">
        <v>54</v>
      </c>
      <c r="B28" s="55">
        <v>60014</v>
      </c>
      <c r="C28" s="98">
        <v>6050</v>
      </c>
      <c r="D28" s="80" t="s">
        <v>197</v>
      </c>
      <c r="E28" s="80"/>
      <c r="F28" s="80"/>
      <c r="G28" s="60" t="s">
        <v>17</v>
      </c>
      <c r="H28" s="81">
        <v>2020</v>
      </c>
      <c r="I28" s="62">
        <f>SUM(K28)</f>
        <v>2297460.67</v>
      </c>
      <c r="J28" s="46" t="s">
        <v>12</v>
      </c>
      <c r="K28" s="25">
        <f>SUM(K29:K32)</f>
        <v>2297460.67</v>
      </c>
      <c r="L28" s="63">
        <v>0.67</v>
      </c>
      <c r="M28" s="153"/>
      <c r="N28" s="153"/>
      <c r="O28" s="153"/>
    </row>
    <row r="29" spans="1:15">
      <c r="A29" s="85"/>
      <c r="B29" s="56"/>
      <c r="C29" s="99"/>
      <c r="D29" s="80"/>
      <c r="E29" s="80"/>
      <c r="F29" s="80"/>
      <c r="G29" s="60"/>
      <c r="H29" s="81"/>
      <c r="I29" s="62"/>
      <c r="J29" s="46" t="s">
        <v>13</v>
      </c>
      <c r="K29" s="34">
        <v>0.67</v>
      </c>
      <c r="L29" s="63"/>
      <c r="M29" s="153"/>
      <c r="N29" s="153"/>
      <c r="O29" s="153"/>
    </row>
    <row r="30" spans="1:15">
      <c r="A30" s="85"/>
      <c r="B30" s="56"/>
      <c r="C30" s="99"/>
      <c r="D30" s="80"/>
      <c r="E30" s="80"/>
      <c r="F30" s="80"/>
      <c r="G30" s="60"/>
      <c r="H30" s="65">
        <v>2020</v>
      </c>
      <c r="I30" s="62"/>
      <c r="J30" s="46" t="s">
        <v>14</v>
      </c>
      <c r="K30" s="34">
        <v>765820</v>
      </c>
      <c r="L30" s="63"/>
      <c r="M30" s="153"/>
      <c r="N30" s="153"/>
      <c r="O30" s="153"/>
    </row>
    <row r="31" spans="1:15">
      <c r="A31" s="85"/>
      <c r="B31" s="56"/>
      <c r="C31" s="99"/>
      <c r="D31" s="80"/>
      <c r="E31" s="80"/>
      <c r="F31" s="80"/>
      <c r="G31" s="60"/>
      <c r="H31" s="65"/>
      <c r="I31" s="62"/>
      <c r="J31" s="46" t="s">
        <v>15</v>
      </c>
      <c r="K31" s="34">
        <v>1531640</v>
      </c>
      <c r="L31" s="63"/>
      <c r="M31" s="153"/>
      <c r="N31" s="153"/>
      <c r="O31" s="153"/>
    </row>
    <row r="32" spans="1:15">
      <c r="A32" s="85"/>
      <c r="B32" s="57"/>
      <c r="C32" s="100"/>
      <c r="D32" s="80"/>
      <c r="E32" s="80"/>
      <c r="F32" s="80"/>
      <c r="G32" s="60"/>
      <c r="H32" s="65"/>
      <c r="I32" s="62"/>
      <c r="J32" s="46" t="s">
        <v>21</v>
      </c>
      <c r="K32" s="17">
        <v>0</v>
      </c>
      <c r="L32" s="63"/>
      <c r="M32" s="153"/>
      <c r="N32" s="153"/>
      <c r="O32" s="153"/>
    </row>
    <row r="33" spans="1:15">
      <c r="A33" s="85" t="s">
        <v>55</v>
      </c>
      <c r="B33" s="55">
        <v>60014</v>
      </c>
      <c r="C33" s="98">
        <v>6050</v>
      </c>
      <c r="D33" s="80" t="s">
        <v>22</v>
      </c>
      <c r="E33" s="80"/>
      <c r="F33" s="80"/>
      <c r="G33" s="80" t="s">
        <v>17</v>
      </c>
      <c r="H33" s="81">
        <v>2020</v>
      </c>
      <c r="I33" s="62">
        <f>SUM(K33)</f>
        <v>25000</v>
      </c>
      <c r="J33" s="16" t="s">
        <v>12</v>
      </c>
      <c r="K33" s="24">
        <f>SUM(K34:K37)</f>
        <v>25000</v>
      </c>
      <c r="L33" s="63">
        <v>0</v>
      </c>
      <c r="M33" s="153"/>
      <c r="N33" s="153"/>
      <c r="O33" s="153"/>
    </row>
    <row r="34" spans="1:15">
      <c r="A34" s="85"/>
      <c r="B34" s="56"/>
      <c r="C34" s="99"/>
      <c r="D34" s="80"/>
      <c r="E34" s="80"/>
      <c r="F34" s="80"/>
      <c r="G34" s="80"/>
      <c r="H34" s="81"/>
      <c r="I34" s="62"/>
      <c r="J34" s="16" t="s">
        <v>13</v>
      </c>
      <c r="K34" s="17">
        <v>0</v>
      </c>
      <c r="L34" s="63"/>
      <c r="M34" s="153"/>
      <c r="N34" s="153"/>
      <c r="O34" s="153"/>
    </row>
    <row r="35" spans="1:15">
      <c r="A35" s="85"/>
      <c r="B35" s="56"/>
      <c r="C35" s="99"/>
      <c r="D35" s="80"/>
      <c r="E35" s="80"/>
      <c r="F35" s="80"/>
      <c r="G35" s="80"/>
      <c r="H35" s="65">
        <v>2020</v>
      </c>
      <c r="I35" s="62"/>
      <c r="J35" s="16" t="s">
        <v>14</v>
      </c>
      <c r="K35" s="17">
        <v>25000</v>
      </c>
      <c r="L35" s="63"/>
      <c r="M35" s="153"/>
      <c r="N35" s="153"/>
      <c r="O35" s="153"/>
    </row>
    <row r="36" spans="1:15">
      <c r="A36" s="85"/>
      <c r="B36" s="56"/>
      <c r="C36" s="99"/>
      <c r="D36" s="80"/>
      <c r="E36" s="80"/>
      <c r="F36" s="80"/>
      <c r="G36" s="80"/>
      <c r="H36" s="65"/>
      <c r="I36" s="62"/>
      <c r="J36" s="16" t="s">
        <v>15</v>
      </c>
      <c r="K36" s="17">
        <v>0</v>
      </c>
      <c r="L36" s="63"/>
      <c r="M36" s="153"/>
      <c r="N36" s="153"/>
      <c r="O36" s="153"/>
    </row>
    <row r="37" spans="1:15">
      <c r="A37" s="85"/>
      <c r="B37" s="57"/>
      <c r="C37" s="100"/>
      <c r="D37" s="80"/>
      <c r="E37" s="80"/>
      <c r="F37" s="80"/>
      <c r="G37" s="80"/>
      <c r="H37" s="65"/>
      <c r="I37" s="62"/>
      <c r="J37" s="16" t="s">
        <v>21</v>
      </c>
      <c r="K37" s="17">
        <v>0</v>
      </c>
      <c r="L37" s="63"/>
      <c r="M37" s="153"/>
      <c r="N37" s="153"/>
      <c r="O37" s="153"/>
    </row>
    <row r="38" spans="1:15">
      <c r="A38" s="85" t="s">
        <v>58</v>
      </c>
      <c r="B38" s="55">
        <v>60014</v>
      </c>
      <c r="C38" s="98">
        <v>6050</v>
      </c>
      <c r="D38" s="80" t="s">
        <v>23</v>
      </c>
      <c r="E38" s="80"/>
      <c r="F38" s="80"/>
      <c r="G38" s="80" t="s">
        <v>17</v>
      </c>
      <c r="H38" s="81">
        <v>2020</v>
      </c>
      <c r="I38" s="62">
        <f>SUM(K38)</f>
        <v>75000</v>
      </c>
      <c r="J38" s="16" t="s">
        <v>12</v>
      </c>
      <c r="K38" s="24">
        <f>SUM(K39:K42)</f>
        <v>75000</v>
      </c>
      <c r="L38" s="63">
        <v>0</v>
      </c>
      <c r="M38" s="153"/>
      <c r="N38" s="153"/>
      <c r="O38" s="153"/>
    </row>
    <row r="39" spans="1:15">
      <c r="A39" s="85"/>
      <c r="B39" s="56"/>
      <c r="C39" s="99"/>
      <c r="D39" s="80"/>
      <c r="E39" s="80"/>
      <c r="F39" s="80"/>
      <c r="G39" s="80"/>
      <c r="H39" s="81"/>
      <c r="I39" s="62"/>
      <c r="J39" s="16" t="s">
        <v>13</v>
      </c>
      <c r="K39" s="17">
        <v>0</v>
      </c>
      <c r="L39" s="63"/>
      <c r="M39" s="153"/>
      <c r="N39" s="153"/>
      <c r="O39" s="153"/>
    </row>
    <row r="40" spans="1:15">
      <c r="A40" s="85"/>
      <c r="B40" s="56"/>
      <c r="C40" s="99"/>
      <c r="D40" s="80"/>
      <c r="E40" s="80"/>
      <c r="F40" s="80"/>
      <c r="G40" s="80"/>
      <c r="H40" s="65">
        <v>2020</v>
      </c>
      <c r="I40" s="62"/>
      <c r="J40" s="16" t="s">
        <v>14</v>
      </c>
      <c r="K40" s="17">
        <v>75000</v>
      </c>
      <c r="L40" s="63"/>
      <c r="M40" s="153"/>
      <c r="N40" s="153"/>
      <c r="O40" s="153"/>
    </row>
    <row r="41" spans="1:15">
      <c r="A41" s="85"/>
      <c r="B41" s="56"/>
      <c r="C41" s="99"/>
      <c r="D41" s="80"/>
      <c r="E41" s="80"/>
      <c r="F41" s="80"/>
      <c r="G41" s="80"/>
      <c r="H41" s="65"/>
      <c r="I41" s="62"/>
      <c r="J41" s="16" t="s">
        <v>15</v>
      </c>
      <c r="K41" s="17">
        <v>0</v>
      </c>
      <c r="L41" s="63"/>
      <c r="M41" s="153"/>
      <c r="N41" s="153"/>
      <c r="O41" s="153"/>
    </row>
    <row r="42" spans="1:15">
      <c r="A42" s="85"/>
      <c r="B42" s="57"/>
      <c r="C42" s="100"/>
      <c r="D42" s="80"/>
      <c r="E42" s="80"/>
      <c r="F42" s="80"/>
      <c r="G42" s="80"/>
      <c r="H42" s="65"/>
      <c r="I42" s="62"/>
      <c r="J42" s="16" t="s">
        <v>21</v>
      </c>
      <c r="K42" s="17">
        <v>0</v>
      </c>
      <c r="L42" s="63"/>
      <c r="M42" s="153"/>
      <c r="N42" s="153"/>
      <c r="O42" s="153"/>
    </row>
    <row r="43" spans="1:15" ht="17.100000000000001" customHeight="1">
      <c r="A43" s="85" t="s">
        <v>60</v>
      </c>
      <c r="B43" s="55">
        <v>60014</v>
      </c>
      <c r="C43" s="98">
        <v>6050</v>
      </c>
      <c r="D43" s="80" t="s">
        <v>24</v>
      </c>
      <c r="E43" s="80"/>
      <c r="F43" s="80"/>
      <c r="G43" s="80" t="s">
        <v>17</v>
      </c>
      <c r="H43" s="81">
        <v>2020</v>
      </c>
      <c r="I43" s="62">
        <f>SUM(K43)</f>
        <v>15000</v>
      </c>
      <c r="J43" s="16" t="s">
        <v>12</v>
      </c>
      <c r="K43" s="24">
        <f>SUM(K44:K47)</f>
        <v>15000</v>
      </c>
      <c r="L43" s="63">
        <v>0</v>
      </c>
      <c r="M43" s="153"/>
      <c r="N43" s="153"/>
      <c r="O43" s="153"/>
    </row>
    <row r="44" spans="1:15" ht="17.100000000000001" customHeight="1">
      <c r="A44" s="85"/>
      <c r="B44" s="56"/>
      <c r="C44" s="99"/>
      <c r="D44" s="80"/>
      <c r="E44" s="80"/>
      <c r="F44" s="80"/>
      <c r="G44" s="80"/>
      <c r="H44" s="81"/>
      <c r="I44" s="62"/>
      <c r="J44" s="16" t="s">
        <v>13</v>
      </c>
      <c r="K44" s="17">
        <v>0</v>
      </c>
      <c r="L44" s="63"/>
      <c r="M44" s="153"/>
      <c r="N44" s="153"/>
      <c r="O44" s="153"/>
    </row>
    <row r="45" spans="1:15" ht="19.5" customHeight="1">
      <c r="A45" s="85"/>
      <c r="B45" s="56"/>
      <c r="C45" s="99"/>
      <c r="D45" s="80"/>
      <c r="E45" s="80"/>
      <c r="F45" s="80"/>
      <c r="G45" s="80"/>
      <c r="H45" s="65">
        <v>2020</v>
      </c>
      <c r="I45" s="62"/>
      <c r="J45" s="16" t="s">
        <v>14</v>
      </c>
      <c r="K45" s="17">
        <v>15000</v>
      </c>
      <c r="L45" s="63"/>
      <c r="M45" s="153"/>
      <c r="N45" s="153"/>
      <c r="O45" s="153"/>
    </row>
    <row r="46" spans="1:15" ht="18.600000000000001" customHeight="1">
      <c r="A46" s="85"/>
      <c r="B46" s="56"/>
      <c r="C46" s="99"/>
      <c r="D46" s="80"/>
      <c r="E46" s="80"/>
      <c r="F46" s="80"/>
      <c r="G46" s="80"/>
      <c r="H46" s="65"/>
      <c r="I46" s="62"/>
      <c r="J46" s="16" t="s">
        <v>15</v>
      </c>
      <c r="K46" s="17">
        <v>0</v>
      </c>
      <c r="L46" s="63"/>
      <c r="M46" s="153"/>
      <c r="N46" s="153"/>
      <c r="O46" s="153"/>
    </row>
    <row r="47" spans="1:15" ht="19.5" customHeight="1">
      <c r="A47" s="85"/>
      <c r="B47" s="57"/>
      <c r="C47" s="100"/>
      <c r="D47" s="80"/>
      <c r="E47" s="80"/>
      <c r="F47" s="80"/>
      <c r="G47" s="80"/>
      <c r="H47" s="65"/>
      <c r="I47" s="62"/>
      <c r="J47" s="16" t="s">
        <v>21</v>
      </c>
      <c r="K47" s="17">
        <v>0</v>
      </c>
      <c r="L47" s="63"/>
      <c r="M47" s="153"/>
      <c r="N47" s="153"/>
      <c r="O47" s="153"/>
    </row>
    <row r="48" spans="1:15" ht="19.5" customHeight="1">
      <c r="A48" s="85" t="s">
        <v>140</v>
      </c>
      <c r="B48" s="55">
        <v>60014</v>
      </c>
      <c r="C48" s="98">
        <v>6050</v>
      </c>
      <c r="D48" s="80" t="s">
        <v>141</v>
      </c>
      <c r="E48" s="80"/>
      <c r="F48" s="80"/>
      <c r="G48" s="80" t="s">
        <v>17</v>
      </c>
      <c r="H48" s="81">
        <v>2020</v>
      </c>
      <c r="I48" s="62">
        <f>SUM(K48)</f>
        <v>84000</v>
      </c>
      <c r="J48" s="16" t="s">
        <v>12</v>
      </c>
      <c r="K48" s="24">
        <f>SUM(K49:K52)</f>
        <v>84000</v>
      </c>
      <c r="L48" s="63">
        <v>84000</v>
      </c>
      <c r="M48" s="153"/>
      <c r="N48" s="153"/>
      <c r="O48" s="153"/>
    </row>
    <row r="49" spans="1:15" ht="19.5" customHeight="1">
      <c r="A49" s="85"/>
      <c r="B49" s="56"/>
      <c r="C49" s="99"/>
      <c r="D49" s="80"/>
      <c r="E49" s="80"/>
      <c r="F49" s="80"/>
      <c r="G49" s="80"/>
      <c r="H49" s="81"/>
      <c r="I49" s="62"/>
      <c r="J49" s="16" t="s">
        <v>13</v>
      </c>
      <c r="K49" s="17">
        <v>34000</v>
      </c>
      <c r="L49" s="63"/>
      <c r="M49" s="153"/>
      <c r="N49" s="153"/>
      <c r="O49" s="153"/>
    </row>
    <row r="50" spans="1:15" ht="19.5" customHeight="1">
      <c r="A50" s="85"/>
      <c r="B50" s="56"/>
      <c r="C50" s="99"/>
      <c r="D50" s="80"/>
      <c r="E50" s="80"/>
      <c r="F50" s="80"/>
      <c r="G50" s="80"/>
      <c r="H50" s="65">
        <v>2020</v>
      </c>
      <c r="I50" s="62"/>
      <c r="J50" s="16" t="s">
        <v>14</v>
      </c>
      <c r="K50" s="17">
        <v>50000</v>
      </c>
      <c r="L50" s="63"/>
      <c r="M50" s="153"/>
      <c r="N50" s="153"/>
      <c r="O50" s="153"/>
    </row>
    <row r="51" spans="1:15" ht="19.5" customHeight="1">
      <c r="A51" s="85"/>
      <c r="B51" s="56"/>
      <c r="C51" s="99"/>
      <c r="D51" s="80"/>
      <c r="E51" s="80"/>
      <c r="F51" s="80"/>
      <c r="G51" s="80"/>
      <c r="H51" s="65"/>
      <c r="I51" s="62"/>
      <c r="J51" s="16" t="s">
        <v>15</v>
      </c>
      <c r="K51" s="17">
        <v>0</v>
      </c>
      <c r="L51" s="63"/>
      <c r="M51" s="153"/>
      <c r="N51" s="153"/>
      <c r="O51" s="153"/>
    </row>
    <row r="52" spans="1:15" ht="19.5" customHeight="1">
      <c r="A52" s="85"/>
      <c r="B52" s="57"/>
      <c r="C52" s="100"/>
      <c r="D52" s="80"/>
      <c r="E52" s="80"/>
      <c r="F52" s="80"/>
      <c r="G52" s="80"/>
      <c r="H52" s="65"/>
      <c r="I52" s="62"/>
      <c r="J52" s="16" t="s">
        <v>21</v>
      </c>
      <c r="K52" s="17">
        <v>0</v>
      </c>
      <c r="L52" s="63"/>
      <c r="M52" s="153"/>
      <c r="N52" s="153"/>
      <c r="O52" s="153"/>
    </row>
    <row r="53" spans="1:15" ht="19.5" customHeight="1">
      <c r="A53" s="85" t="s">
        <v>142</v>
      </c>
      <c r="B53" s="55">
        <v>60014</v>
      </c>
      <c r="C53" s="98">
        <v>6050</v>
      </c>
      <c r="D53" s="80" t="s">
        <v>154</v>
      </c>
      <c r="E53" s="80"/>
      <c r="F53" s="80"/>
      <c r="G53" s="80" t="s">
        <v>17</v>
      </c>
      <c r="H53" s="81">
        <v>2020</v>
      </c>
      <c r="I53" s="62">
        <f>SUM(K53)</f>
        <v>25000</v>
      </c>
      <c r="J53" s="16" t="s">
        <v>12</v>
      </c>
      <c r="K53" s="24">
        <f>SUM(K54:K57)</f>
        <v>25000</v>
      </c>
      <c r="L53" s="63">
        <v>25000</v>
      </c>
      <c r="M53" s="153"/>
      <c r="N53" s="153"/>
      <c r="O53" s="153"/>
    </row>
    <row r="54" spans="1:15" ht="19.5" customHeight="1">
      <c r="A54" s="85"/>
      <c r="B54" s="56"/>
      <c r="C54" s="99"/>
      <c r="D54" s="80"/>
      <c r="E54" s="80"/>
      <c r="F54" s="80"/>
      <c r="G54" s="80"/>
      <c r="H54" s="81"/>
      <c r="I54" s="62"/>
      <c r="J54" s="16" t="s">
        <v>13</v>
      </c>
      <c r="K54" s="17">
        <v>0</v>
      </c>
      <c r="L54" s="63"/>
      <c r="M54" s="153"/>
      <c r="N54" s="153"/>
      <c r="O54" s="153"/>
    </row>
    <row r="55" spans="1:15" ht="19.5" customHeight="1">
      <c r="A55" s="85"/>
      <c r="B55" s="56"/>
      <c r="C55" s="99"/>
      <c r="D55" s="80"/>
      <c r="E55" s="80"/>
      <c r="F55" s="80"/>
      <c r="G55" s="80"/>
      <c r="H55" s="65">
        <v>2021</v>
      </c>
      <c r="I55" s="62"/>
      <c r="J55" s="16" t="s">
        <v>14</v>
      </c>
      <c r="K55" s="17">
        <v>25000</v>
      </c>
      <c r="L55" s="63"/>
      <c r="M55" s="153"/>
      <c r="N55" s="153"/>
      <c r="O55" s="153"/>
    </row>
    <row r="56" spans="1:15" ht="19.5" customHeight="1">
      <c r="A56" s="85"/>
      <c r="B56" s="56"/>
      <c r="C56" s="99"/>
      <c r="D56" s="80"/>
      <c r="E56" s="80"/>
      <c r="F56" s="80"/>
      <c r="G56" s="80"/>
      <c r="H56" s="65"/>
      <c r="I56" s="62"/>
      <c r="J56" s="16" t="s">
        <v>15</v>
      </c>
      <c r="K56" s="17">
        <v>0</v>
      </c>
      <c r="L56" s="63"/>
      <c r="M56" s="153"/>
      <c r="N56" s="153"/>
      <c r="O56" s="153"/>
    </row>
    <row r="57" spans="1:15" ht="19.5" customHeight="1">
      <c r="A57" s="85"/>
      <c r="B57" s="57"/>
      <c r="C57" s="100"/>
      <c r="D57" s="80"/>
      <c r="E57" s="80"/>
      <c r="F57" s="80"/>
      <c r="G57" s="80"/>
      <c r="H57" s="65"/>
      <c r="I57" s="62"/>
      <c r="J57" s="16" t="s">
        <v>21</v>
      </c>
      <c r="K57" s="17">
        <v>0</v>
      </c>
      <c r="L57" s="63"/>
      <c r="M57" s="153"/>
      <c r="N57" s="153"/>
      <c r="O57" s="153"/>
    </row>
    <row r="58" spans="1:15">
      <c r="A58" s="85" t="s">
        <v>175</v>
      </c>
      <c r="B58" s="55">
        <v>60014</v>
      </c>
      <c r="C58" s="98">
        <v>6050</v>
      </c>
      <c r="D58" s="80" t="s">
        <v>176</v>
      </c>
      <c r="E58" s="80"/>
      <c r="F58" s="80"/>
      <c r="G58" s="80" t="s">
        <v>17</v>
      </c>
      <c r="H58" s="81">
        <v>2019</v>
      </c>
      <c r="I58" s="62">
        <f>SUM(K58)</f>
        <v>44280</v>
      </c>
      <c r="J58" s="39" t="s">
        <v>12</v>
      </c>
      <c r="K58" s="24">
        <f>SUM(K59:K62)</f>
        <v>44280</v>
      </c>
      <c r="L58" s="63">
        <v>44280</v>
      </c>
      <c r="M58" s="153"/>
      <c r="N58" s="153"/>
      <c r="O58" s="153"/>
    </row>
    <row r="59" spans="1:15">
      <c r="A59" s="85"/>
      <c r="B59" s="56"/>
      <c r="C59" s="99"/>
      <c r="D59" s="80"/>
      <c r="E59" s="80"/>
      <c r="F59" s="80"/>
      <c r="G59" s="80"/>
      <c r="H59" s="81"/>
      <c r="I59" s="62"/>
      <c r="J59" s="39" t="s">
        <v>13</v>
      </c>
      <c r="K59" s="17">
        <v>44280</v>
      </c>
      <c r="L59" s="63"/>
      <c r="M59" s="153"/>
      <c r="N59" s="153"/>
      <c r="O59" s="153"/>
    </row>
    <row r="60" spans="1:15">
      <c r="A60" s="85"/>
      <c r="B60" s="56"/>
      <c r="C60" s="99"/>
      <c r="D60" s="80"/>
      <c r="E60" s="80"/>
      <c r="F60" s="80"/>
      <c r="G60" s="80"/>
      <c r="H60" s="65">
        <v>2020</v>
      </c>
      <c r="I60" s="62"/>
      <c r="J60" s="39" t="s">
        <v>14</v>
      </c>
      <c r="K60" s="17">
        <v>0</v>
      </c>
      <c r="L60" s="63"/>
      <c r="M60" s="153"/>
      <c r="N60" s="153"/>
      <c r="O60" s="153"/>
    </row>
    <row r="61" spans="1:15">
      <c r="A61" s="85"/>
      <c r="B61" s="56"/>
      <c r="C61" s="99"/>
      <c r="D61" s="80"/>
      <c r="E61" s="80"/>
      <c r="F61" s="80"/>
      <c r="G61" s="80"/>
      <c r="H61" s="65"/>
      <c r="I61" s="62"/>
      <c r="J61" s="39" t="s">
        <v>15</v>
      </c>
      <c r="K61" s="17">
        <v>0</v>
      </c>
      <c r="L61" s="63"/>
      <c r="M61" s="153"/>
      <c r="N61" s="153"/>
      <c r="O61" s="153"/>
    </row>
    <row r="62" spans="1:15">
      <c r="A62" s="85"/>
      <c r="B62" s="57"/>
      <c r="C62" s="100"/>
      <c r="D62" s="80"/>
      <c r="E62" s="80"/>
      <c r="F62" s="80"/>
      <c r="G62" s="80"/>
      <c r="H62" s="65"/>
      <c r="I62" s="62"/>
      <c r="J62" s="39" t="s">
        <v>21</v>
      </c>
      <c r="K62" s="17">
        <v>0</v>
      </c>
      <c r="L62" s="63"/>
      <c r="M62" s="153"/>
      <c r="N62" s="153"/>
      <c r="O62" s="153"/>
    </row>
    <row r="63" spans="1:15" ht="14.45" customHeight="1">
      <c r="A63" s="85" t="s">
        <v>65</v>
      </c>
      <c r="B63" s="55">
        <v>60014</v>
      </c>
      <c r="C63" s="98">
        <v>6050</v>
      </c>
      <c r="D63" s="80" t="s">
        <v>25</v>
      </c>
      <c r="E63" s="80"/>
      <c r="F63" s="80"/>
      <c r="G63" s="60" t="s">
        <v>17</v>
      </c>
      <c r="H63" s="81">
        <v>2019</v>
      </c>
      <c r="I63" s="62">
        <f>SUM(K63)</f>
        <v>1826680</v>
      </c>
      <c r="J63" s="53" t="s">
        <v>12</v>
      </c>
      <c r="K63" s="25">
        <f>SUM(K64:K67)</f>
        <v>1826680</v>
      </c>
      <c r="L63" s="63">
        <v>3581954.79</v>
      </c>
      <c r="M63" s="153"/>
      <c r="N63" s="153"/>
      <c r="O63" s="153"/>
    </row>
    <row r="64" spans="1:15">
      <c r="A64" s="85"/>
      <c r="B64" s="56"/>
      <c r="C64" s="99"/>
      <c r="D64" s="80"/>
      <c r="E64" s="80"/>
      <c r="F64" s="80"/>
      <c r="G64" s="60"/>
      <c r="H64" s="81"/>
      <c r="I64" s="62"/>
      <c r="J64" s="53" t="s">
        <v>13</v>
      </c>
      <c r="K64" s="34">
        <v>913340</v>
      </c>
      <c r="L64" s="63"/>
      <c r="M64" s="153"/>
      <c r="N64" s="153"/>
      <c r="O64" s="153"/>
    </row>
    <row r="65" spans="1:15">
      <c r="A65" s="85"/>
      <c r="B65" s="56"/>
      <c r="C65" s="99"/>
      <c r="D65" s="80"/>
      <c r="E65" s="80"/>
      <c r="F65" s="80"/>
      <c r="G65" s="60"/>
      <c r="H65" s="65">
        <v>2020</v>
      </c>
      <c r="I65" s="62"/>
      <c r="J65" s="53" t="s">
        <v>14</v>
      </c>
      <c r="K65" s="34">
        <v>913340</v>
      </c>
      <c r="L65" s="63"/>
      <c r="M65" s="153"/>
      <c r="N65" s="153"/>
      <c r="O65" s="153"/>
    </row>
    <row r="66" spans="1:15">
      <c r="A66" s="85"/>
      <c r="B66" s="56"/>
      <c r="C66" s="99"/>
      <c r="D66" s="80"/>
      <c r="E66" s="80"/>
      <c r="F66" s="80"/>
      <c r="G66" s="60"/>
      <c r="H66" s="65"/>
      <c r="I66" s="62"/>
      <c r="J66" s="53" t="s">
        <v>15</v>
      </c>
      <c r="K66" s="34">
        <v>0</v>
      </c>
      <c r="L66" s="63"/>
      <c r="M66" s="153"/>
      <c r="N66" s="153"/>
      <c r="O66" s="153"/>
    </row>
    <row r="67" spans="1:15">
      <c r="A67" s="85"/>
      <c r="B67" s="57"/>
      <c r="C67" s="100"/>
      <c r="D67" s="80"/>
      <c r="E67" s="80"/>
      <c r="F67" s="80"/>
      <c r="G67" s="60"/>
      <c r="H67" s="65"/>
      <c r="I67" s="62"/>
      <c r="J67" s="53" t="s">
        <v>119</v>
      </c>
      <c r="K67" s="17">
        <v>0</v>
      </c>
      <c r="L67" s="63"/>
      <c r="M67" s="153"/>
      <c r="N67" s="153"/>
      <c r="O67" s="153"/>
    </row>
    <row r="68" spans="1:15">
      <c r="A68" s="85" t="s">
        <v>172</v>
      </c>
      <c r="B68" s="55">
        <v>60014</v>
      </c>
      <c r="C68" s="98">
        <v>6050</v>
      </c>
      <c r="D68" s="80" t="s">
        <v>173</v>
      </c>
      <c r="E68" s="80"/>
      <c r="F68" s="80"/>
      <c r="G68" s="80" t="s">
        <v>17</v>
      </c>
      <c r="H68" s="81">
        <v>2019</v>
      </c>
      <c r="I68" s="62">
        <f>SUM(K68)</f>
        <v>14760</v>
      </c>
      <c r="J68" s="39" t="s">
        <v>12</v>
      </c>
      <c r="K68" s="25">
        <f>SUM(K69:K72)</f>
        <v>14760</v>
      </c>
      <c r="L68" s="63">
        <v>14760</v>
      </c>
      <c r="M68" s="152"/>
      <c r="N68" s="152"/>
      <c r="O68" s="152"/>
    </row>
    <row r="69" spans="1:15">
      <c r="A69" s="85"/>
      <c r="B69" s="56"/>
      <c r="C69" s="99"/>
      <c r="D69" s="80"/>
      <c r="E69" s="80"/>
      <c r="F69" s="80"/>
      <c r="G69" s="80"/>
      <c r="H69" s="81"/>
      <c r="I69" s="62"/>
      <c r="J69" s="39" t="s">
        <v>13</v>
      </c>
      <c r="K69" s="34">
        <v>14760</v>
      </c>
      <c r="L69" s="63"/>
      <c r="M69" s="161"/>
      <c r="N69" s="161"/>
      <c r="O69" s="161"/>
    </row>
    <row r="70" spans="1:15">
      <c r="A70" s="85"/>
      <c r="B70" s="56"/>
      <c r="C70" s="99"/>
      <c r="D70" s="80"/>
      <c r="E70" s="80"/>
      <c r="F70" s="80"/>
      <c r="G70" s="80"/>
      <c r="H70" s="65">
        <v>2020</v>
      </c>
      <c r="I70" s="62"/>
      <c r="J70" s="39" t="s">
        <v>14</v>
      </c>
      <c r="K70" s="34">
        <v>0</v>
      </c>
      <c r="L70" s="63"/>
      <c r="M70" s="161"/>
      <c r="N70" s="161"/>
      <c r="O70" s="161"/>
    </row>
    <row r="71" spans="1:15">
      <c r="A71" s="85"/>
      <c r="B71" s="56"/>
      <c r="C71" s="99"/>
      <c r="D71" s="80"/>
      <c r="E71" s="80"/>
      <c r="F71" s="80"/>
      <c r="G71" s="80"/>
      <c r="H71" s="65"/>
      <c r="I71" s="62"/>
      <c r="J71" s="39" t="s">
        <v>15</v>
      </c>
      <c r="K71" s="34">
        <v>0</v>
      </c>
      <c r="L71" s="63"/>
      <c r="M71" s="161"/>
      <c r="N71" s="161"/>
      <c r="O71" s="161"/>
    </row>
    <row r="72" spans="1:15">
      <c r="A72" s="85"/>
      <c r="B72" s="57"/>
      <c r="C72" s="100"/>
      <c r="D72" s="80"/>
      <c r="E72" s="80"/>
      <c r="F72" s="80"/>
      <c r="G72" s="80"/>
      <c r="H72" s="65"/>
      <c r="I72" s="62"/>
      <c r="J72" s="39" t="s">
        <v>174</v>
      </c>
      <c r="K72" s="17">
        <v>0</v>
      </c>
      <c r="L72" s="63"/>
      <c r="M72" s="162"/>
      <c r="N72" s="162"/>
      <c r="O72" s="162"/>
    </row>
    <row r="73" spans="1:15">
      <c r="A73" s="85" t="s">
        <v>185</v>
      </c>
      <c r="B73" s="55">
        <v>60014</v>
      </c>
      <c r="C73" s="98">
        <v>6050</v>
      </c>
      <c r="D73" s="80" t="s">
        <v>186</v>
      </c>
      <c r="E73" s="80"/>
      <c r="F73" s="80"/>
      <c r="G73" s="60" t="s">
        <v>17</v>
      </c>
      <c r="H73" s="81">
        <v>2020</v>
      </c>
      <c r="I73" s="62">
        <f>SUM(K73)</f>
        <v>30000</v>
      </c>
      <c r="J73" s="40" t="s">
        <v>12</v>
      </c>
      <c r="K73" s="25">
        <f>SUM(K74:K77)</f>
        <v>30000</v>
      </c>
      <c r="L73" s="63">
        <v>30000</v>
      </c>
      <c r="M73" s="152"/>
      <c r="N73" s="152"/>
      <c r="O73" s="152"/>
    </row>
    <row r="74" spans="1:15">
      <c r="A74" s="85"/>
      <c r="B74" s="56"/>
      <c r="C74" s="99"/>
      <c r="D74" s="80"/>
      <c r="E74" s="80"/>
      <c r="F74" s="80"/>
      <c r="G74" s="60"/>
      <c r="H74" s="81"/>
      <c r="I74" s="62"/>
      <c r="J74" s="40" t="s">
        <v>13</v>
      </c>
      <c r="K74" s="34">
        <v>15000</v>
      </c>
      <c r="L74" s="63"/>
      <c r="M74" s="161"/>
      <c r="N74" s="161"/>
      <c r="O74" s="161"/>
    </row>
    <row r="75" spans="1:15">
      <c r="A75" s="85"/>
      <c r="B75" s="56"/>
      <c r="C75" s="99"/>
      <c r="D75" s="80"/>
      <c r="E75" s="80"/>
      <c r="F75" s="80"/>
      <c r="G75" s="60"/>
      <c r="H75" s="65">
        <v>2020</v>
      </c>
      <c r="I75" s="62"/>
      <c r="J75" s="40" t="s">
        <v>14</v>
      </c>
      <c r="K75" s="34">
        <v>15000</v>
      </c>
      <c r="L75" s="63"/>
      <c r="M75" s="161"/>
      <c r="N75" s="161"/>
      <c r="O75" s="161"/>
    </row>
    <row r="76" spans="1:15">
      <c r="A76" s="85"/>
      <c r="B76" s="56"/>
      <c r="C76" s="99"/>
      <c r="D76" s="80"/>
      <c r="E76" s="80"/>
      <c r="F76" s="80"/>
      <c r="G76" s="60"/>
      <c r="H76" s="65"/>
      <c r="I76" s="62"/>
      <c r="J76" s="40" t="s">
        <v>15</v>
      </c>
      <c r="K76" s="34">
        <v>0</v>
      </c>
      <c r="L76" s="63"/>
      <c r="M76" s="161"/>
      <c r="N76" s="161"/>
      <c r="O76" s="161"/>
    </row>
    <row r="77" spans="1:15">
      <c r="A77" s="85"/>
      <c r="B77" s="57"/>
      <c r="C77" s="100"/>
      <c r="D77" s="80"/>
      <c r="E77" s="80"/>
      <c r="F77" s="80"/>
      <c r="G77" s="60"/>
      <c r="H77" s="65"/>
      <c r="I77" s="62"/>
      <c r="J77" s="40" t="s">
        <v>174</v>
      </c>
      <c r="K77" s="17">
        <v>0</v>
      </c>
      <c r="L77" s="63"/>
      <c r="M77" s="162"/>
      <c r="N77" s="162"/>
      <c r="O77" s="162"/>
    </row>
    <row r="78" spans="1:15">
      <c r="A78" s="85" t="s">
        <v>66</v>
      </c>
      <c r="B78" s="55">
        <v>60014</v>
      </c>
      <c r="C78" s="98">
        <v>6050</v>
      </c>
      <c r="D78" s="80" t="s">
        <v>26</v>
      </c>
      <c r="E78" s="80"/>
      <c r="F78" s="80"/>
      <c r="G78" s="60" t="s">
        <v>17</v>
      </c>
      <c r="H78" s="81">
        <v>2019</v>
      </c>
      <c r="I78" s="62">
        <f>SUM(K78)</f>
        <v>883388</v>
      </c>
      <c r="J78" s="53" t="s">
        <v>12</v>
      </c>
      <c r="K78" s="25">
        <f>SUM(K79:K82)</f>
        <v>883388</v>
      </c>
      <c r="L78" s="63">
        <v>1751860.84</v>
      </c>
      <c r="M78" s="152"/>
      <c r="N78" s="152"/>
      <c r="O78" s="152"/>
    </row>
    <row r="79" spans="1:15">
      <c r="A79" s="85"/>
      <c r="B79" s="56"/>
      <c r="C79" s="99"/>
      <c r="D79" s="80"/>
      <c r="E79" s="80"/>
      <c r="F79" s="80"/>
      <c r="G79" s="60"/>
      <c r="H79" s="81"/>
      <c r="I79" s="62"/>
      <c r="J79" s="53" t="s">
        <v>13</v>
      </c>
      <c r="K79" s="34">
        <v>441694</v>
      </c>
      <c r="L79" s="63"/>
      <c r="M79" s="161"/>
      <c r="N79" s="161"/>
      <c r="O79" s="161"/>
    </row>
    <row r="80" spans="1:15">
      <c r="A80" s="85"/>
      <c r="B80" s="56"/>
      <c r="C80" s="99"/>
      <c r="D80" s="80"/>
      <c r="E80" s="80"/>
      <c r="F80" s="80"/>
      <c r="G80" s="60"/>
      <c r="H80" s="65">
        <v>2020</v>
      </c>
      <c r="I80" s="62"/>
      <c r="J80" s="53" t="s">
        <v>14</v>
      </c>
      <c r="K80" s="34">
        <v>441694</v>
      </c>
      <c r="L80" s="63"/>
      <c r="M80" s="161"/>
      <c r="N80" s="161"/>
      <c r="O80" s="161"/>
    </row>
    <row r="81" spans="1:15">
      <c r="A81" s="85"/>
      <c r="B81" s="56"/>
      <c r="C81" s="99"/>
      <c r="D81" s="80"/>
      <c r="E81" s="80"/>
      <c r="F81" s="80"/>
      <c r="G81" s="60"/>
      <c r="H81" s="65"/>
      <c r="I81" s="62"/>
      <c r="J81" s="53" t="s">
        <v>15</v>
      </c>
      <c r="K81" s="34">
        <v>0</v>
      </c>
      <c r="L81" s="63"/>
      <c r="M81" s="161"/>
      <c r="N81" s="161"/>
      <c r="O81" s="161"/>
    </row>
    <row r="82" spans="1:15">
      <c r="A82" s="85"/>
      <c r="B82" s="57"/>
      <c r="C82" s="100"/>
      <c r="D82" s="80"/>
      <c r="E82" s="80"/>
      <c r="F82" s="80"/>
      <c r="G82" s="60"/>
      <c r="H82" s="65"/>
      <c r="I82" s="62"/>
      <c r="J82" s="53" t="s">
        <v>119</v>
      </c>
      <c r="K82" s="17">
        <v>0</v>
      </c>
      <c r="L82" s="63"/>
      <c r="M82" s="162"/>
      <c r="N82" s="162"/>
      <c r="O82" s="162"/>
    </row>
    <row r="83" spans="1:15">
      <c r="A83" s="101" t="s">
        <v>67</v>
      </c>
      <c r="B83" s="102">
        <v>60014</v>
      </c>
      <c r="C83" s="108">
        <v>6050</v>
      </c>
      <c r="D83" s="107" t="s">
        <v>27</v>
      </c>
      <c r="E83" s="107"/>
      <c r="F83" s="107"/>
      <c r="G83" s="107" t="s">
        <v>17</v>
      </c>
      <c r="H83" s="105">
        <v>2020</v>
      </c>
      <c r="I83" s="66">
        <f>SUM(K83)</f>
        <v>200000</v>
      </c>
      <c r="J83" s="11" t="s">
        <v>12</v>
      </c>
      <c r="K83" s="23">
        <f>SUM(K84:K87)</f>
        <v>200000</v>
      </c>
      <c r="L83" s="67">
        <v>200000</v>
      </c>
      <c r="M83" s="152"/>
      <c r="N83" s="152"/>
      <c r="O83" s="152"/>
    </row>
    <row r="84" spans="1:15">
      <c r="A84" s="101"/>
      <c r="B84" s="103"/>
      <c r="C84" s="109"/>
      <c r="D84" s="107"/>
      <c r="E84" s="107"/>
      <c r="F84" s="107"/>
      <c r="G84" s="107"/>
      <c r="H84" s="105"/>
      <c r="I84" s="66"/>
      <c r="J84" s="11" t="s">
        <v>13</v>
      </c>
      <c r="K84" s="12">
        <v>100000</v>
      </c>
      <c r="L84" s="67"/>
      <c r="M84" s="161"/>
      <c r="N84" s="161"/>
      <c r="O84" s="161"/>
    </row>
    <row r="85" spans="1:15">
      <c r="A85" s="101"/>
      <c r="B85" s="103"/>
      <c r="C85" s="109"/>
      <c r="D85" s="107"/>
      <c r="E85" s="107"/>
      <c r="F85" s="107"/>
      <c r="G85" s="107"/>
      <c r="H85" s="106">
        <v>2020</v>
      </c>
      <c r="I85" s="66"/>
      <c r="J85" s="11" t="s">
        <v>14</v>
      </c>
      <c r="K85" s="12">
        <v>100000</v>
      </c>
      <c r="L85" s="67"/>
      <c r="M85" s="161"/>
      <c r="N85" s="161"/>
      <c r="O85" s="161"/>
    </row>
    <row r="86" spans="1:15">
      <c r="A86" s="101"/>
      <c r="B86" s="103"/>
      <c r="C86" s="109"/>
      <c r="D86" s="107"/>
      <c r="E86" s="107"/>
      <c r="F86" s="107"/>
      <c r="G86" s="107"/>
      <c r="H86" s="106"/>
      <c r="I86" s="66"/>
      <c r="J86" s="11" t="s">
        <v>15</v>
      </c>
      <c r="K86" s="12">
        <v>0</v>
      </c>
      <c r="L86" s="67"/>
      <c r="M86" s="161"/>
      <c r="N86" s="161"/>
      <c r="O86" s="161"/>
    </row>
    <row r="87" spans="1:15">
      <c r="A87" s="101"/>
      <c r="B87" s="104"/>
      <c r="C87" s="110"/>
      <c r="D87" s="107"/>
      <c r="E87" s="107"/>
      <c r="F87" s="107"/>
      <c r="G87" s="107"/>
      <c r="H87" s="106"/>
      <c r="I87" s="66"/>
      <c r="J87" s="11" t="s">
        <v>21</v>
      </c>
      <c r="K87" s="13">
        <v>0</v>
      </c>
      <c r="L87" s="67"/>
      <c r="M87" s="162"/>
      <c r="N87" s="162"/>
      <c r="O87" s="162"/>
    </row>
    <row r="88" spans="1:15">
      <c r="A88" s="85" t="s">
        <v>68</v>
      </c>
      <c r="B88" s="55">
        <v>60014</v>
      </c>
      <c r="C88" s="98">
        <v>6050</v>
      </c>
      <c r="D88" s="80" t="s">
        <v>202</v>
      </c>
      <c r="E88" s="80"/>
      <c r="F88" s="80"/>
      <c r="G88" s="80" t="s">
        <v>17</v>
      </c>
      <c r="H88" s="81">
        <v>2020</v>
      </c>
      <c r="I88" s="62">
        <v>100000</v>
      </c>
      <c r="J88" s="47" t="s">
        <v>12</v>
      </c>
      <c r="K88" s="25">
        <f>SUM(K89:K92)</f>
        <v>50000</v>
      </c>
      <c r="L88" s="63">
        <v>50000</v>
      </c>
      <c r="M88" s="152"/>
      <c r="N88" s="152"/>
      <c r="O88" s="152"/>
    </row>
    <row r="89" spans="1:15">
      <c r="A89" s="85"/>
      <c r="B89" s="56"/>
      <c r="C89" s="99"/>
      <c r="D89" s="80"/>
      <c r="E89" s="80"/>
      <c r="F89" s="80"/>
      <c r="G89" s="80"/>
      <c r="H89" s="81"/>
      <c r="I89" s="62"/>
      <c r="J89" s="47" t="s">
        <v>13</v>
      </c>
      <c r="K89" s="34">
        <v>0</v>
      </c>
      <c r="L89" s="63"/>
      <c r="M89" s="161"/>
      <c r="N89" s="161"/>
      <c r="O89" s="161"/>
    </row>
    <row r="90" spans="1:15">
      <c r="A90" s="85"/>
      <c r="B90" s="56"/>
      <c r="C90" s="99"/>
      <c r="D90" s="80"/>
      <c r="E90" s="80"/>
      <c r="F90" s="80"/>
      <c r="G90" s="80"/>
      <c r="H90" s="65">
        <v>2021</v>
      </c>
      <c r="I90" s="62"/>
      <c r="J90" s="47" t="s">
        <v>14</v>
      </c>
      <c r="K90" s="34">
        <v>50000</v>
      </c>
      <c r="L90" s="63"/>
      <c r="M90" s="161"/>
      <c r="N90" s="161"/>
      <c r="O90" s="161"/>
    </row>
    <row r="91" spans="1:15">
      <c r="A91" s="85"/>
      <c r="B91" s="56"/>
      <c r="C91" s="99"/>
      <c r="D91" s="80"/>
      <c r="E91" s="80"/>
      <c r="F91" s="80"/>
      <c r="G91" s="80"/>
      <c r="H91" s="65"/>
      <c r="I91" s="62"/>
      <c r="J91" s="47" t="s">
        <v>15</v>
      </c>
      <c r="K91" s="34">
        <v>0</v>
      </c>
      <c r="L91" s="63"/>
      <c r="M91" s="161"/>
      <c r="N91" s="161"/>
      <c r="O91" s="161"/>
    </row>
    <row r="92" spans="1:15">
      <c r="A92" s="85"/>
      <c r="B92" s="57"/>
      <c r="C92" s="100"/>
      <c r="D92" s="80"/>
      <c r="E92" s="80"/>
      <c r="F92" s="80"/>
      <c r="G92" s="80"/>
      <c r="H92" s="65"/>
      <c r="I92" s="62"/>
      <c r="J92" s="47" t="s">
        <v>21</v>
      </c>
      <c r="K92" s="17">
        <v>0</v>
      </c>
      <c r="L92" s="63"/>
      <c r="M92" s="162"/>
      <c r="N92" s="162"/>
      <c r="O92" s="162"/>
    </row>
    <row r="93" spans="1:15">
      <c r="A93" s="101" t="s">
        <v>69</v>
      </c>
      <c r="B93" s="102">
        <v>60014</v>
      </c>
      <c r="C93" s="108">
        <v>6050</v>
      </c>
      <c r="D93" s="107" t="s">
        <v>28</v>
      </c>
      <c r="E93" s="107"/>
      <c r="F93" s="107"/>
      <c r="G93" s="107" t="s">
        <v>17</v>
      </c>
      <c r="H93" s="105">
        <v>2019</v>
      </c>
      <c r="I93" s="66">
        <f>SUM(K93)</f>
        <v>10000</v>
      </c>
      <c r="J93" s="11" t="s">
        <v>12</v>
      </c>
      <c r="K93" s="22">
        <f>SUM(K94:K97)</f>
        <v>10000</v>
      </c>
      <c r="L93" s="67">
        <v>10000</v>
      </c>
      <c r="M93" s="152"/>
      <c r="N93" s="152"/>
      <c r="O93" s="152"/>
    </row>
    <row r="94" spans="1:15">
      <c r="A94" s="101"/>
      <c r="B94" s="103"/>
      <c r="C94" s="109"/>
      <c r="D94" s="107"/>
      <c r="E94" s="107"/>
      <c r="F94" s="107"/>
      <c r="G94" s="107"/>
      <c r="H94" s="105"/>
      <c r="I94" s="66"/>
      <c r="J94" s="11" t="s">
        <v>13</v>
      </c>
      <c r="K94" s="13">
        <v>10000</v>
      </c>
      <c r="L94" s="67"/>
      <c r="M94" s="161"/>
      <c r="N94" s="161"/>
      <c r="O94" s="161"/>
    </row>
    <row r="95" spans="1:15">
      <c r="A95" s="101"/>
      <c r="B95" s="103"/>
      <c r="C95" s="109"/>
      <c r="D95" s="107"/>
      <c r="E95" s="107"/>
      <c r="F95" s="107"/>
      <c r="G95" s="107"/>
      <c r="H95" s="106">
        <v>2020</v>
      </c>
      <c r="I95" s="66"/>
      <c r="J95" s="11" t="s">
        <v>14</v>
      </c>
      <c r="K95" s="13">
        <v>0</v>
      </c>
      <c r="L95" s="67"/>
      <c r="M95" s="161"/>
      <c r="N95" s="161"/>
      <c r="O95" s="161"/>
    </row>
    <row r="96" spans="1:15">
      <c r="A96" s="101"/>
      <c r="B96" s="103"/>
      <c r="C96" s="109"/>
      <c r="D96" s="107"/>
      <c r="E96" s="107"/>
      <c r="F96" s="107"/>
      <c r="G96" s="107"/>
      <c r="H96" s="106"/>
      <c r="I96" s="66"/>
      <c r="J96" s="11" t="s">
        <v>15</v>
      </c>
      <c r="K96" s="13">
        <v>0</v>
      </c>
      <c r="L96" s="67"/>
      <c r="M96" s="161"/>
      <c r="N96" s="161"/>
      <c r="O96" s="161"/>
    </row>
    <row r="97" spans="1:15">
      <c r="A97" s="101"/>
      <c r="B97" s="104"/>
      <c r="C97" s="110"/>
      <c r="D97" s="107"/>
      <c r="E97" s="107"/>
      <c r="F97" s="107"/>
      <c r="G97" s="107"/>
      <c r="H97" s="106"/>
      <c r="I97" s="66"/>
      <c r="J97" s="11" t="s">
        <v>21</v>
      </c>
      <c r="K97" s="13">
        <v>0</v>
      </c>
      <c r="L97" s="67"/>
      <c r="M97" s="162"/>
      <c r="N97" s="162"/>
      <c r="O97" s="162"/>
    </row>
    <row r="98" spans="1:15">
      <c r="A98" s="85" t="s">
        <v>177</v>
      </c>
      <c r="B98" s="55">
        <v>60014</v>
      </c>
      <c r="C98" s="98">
        <v>6050</v>
      </c>
      <c r="D98" s="80" t="s">
        <v>178</v>
      </c>
      <c r="E98" s="80"/>
      <c r="F98" s="80"/>
      <c r="G98" s="80" t="s">
        <v>17</v>
      </c>
      <c r="H98" s="81">
        <v>2019</v>
      </c>
      <c r="I98" s="62">
        <f>SUM(K98)</f>
        <v>12915</v>
      </c>
      <c r="J98" s="39" t="s">
        <v>12</v>
      </c>
      <c r="K98" s="24">
        <f>SUM(K99:K102)</f>
        <v>12915</v>
      </c>
      <c r="L98" s="63">
        <v>12915</v>
      </c>
      <c r="M98" s="152"/>
      <c r="N98" s="152"/>
      <c r="O98" s="152"/>
    </row>
    <row r="99" spans="1:15">
      <c r="A99" s="85"/>
      <c r="B99" s="56"/>
      <c r="C99" s="99"/>
      <c r="D99" s="80"/>
      <c r="E99" s="80"/>
      <c r="F99" s="80"/>
      <c r="G99" s="80"/>
      <c r="H99" s="81"/>
      <c r="I99" s="62"/>
      <c r="J99" s="39" t="s">
        <v>13</v>
      </c>
      <c r="K99" s="17">
        <v>12915</v>
      </c>
      <c r="L99" s="63"/>
      <c r="M99" s="161"/>
      <c r="N99" s="161"/>
      <c r="O99" s="161"/>
    </row>
    <row r="100" spans="1:15">
      <c r="A100" s="85"/>
      <c r="B100" s="56"/>
      <c r="C100" s="99"/>
      <c r="D100" s="80"/>
      <c r="E100" s="80"/>
      <c r="F100" s="80"/>
      <c r="G100" s="80"/>
      <c r="H100" s="65">
        <v>2020</v>
      </c>
      <c r="I100" s="62"/>
      <c r="J100" s="39" t="s">
        <v>14</v>
      </c>
      <c r="K100" s="17">
        <v>0</v>
      </c>
      <c r="L100" s="63"/>
      <c r="M100" s="161"/>
      <c r="N100" s="161"/>
      <c r="O100" s="161"/>
    </row>
    <row r="101" spans="1:15">
      <c r="A101" s="85"/>
      <c r="B101" s="56"/>
      <c r="C101" s="99"/>
      <c r="D101" s="80"/>
      <c r="E101" s="80"/>
      <c r="F101" s="80"/>
      <c r="G101" s="80"/>
      <c r="H101" s="65"/>
      <c r="I101" s="62"/>
      <c r="J101" s="39" t="s">
        <v>15</v>
      </c>
      <c r="K101" s="17">
        <v>0</v>
      </c>
      <c r="L101" s="63"/>
      <c r="M101" s="161"/>
      <c r="N101" s="161"/>
      <c r="O101" s="161"/>
    </row>
    <row r="102" spans="1:15">
      <c r="A102" s="85"/>
      <c r="B102" s="57"/>
      <c r="C102" s="100"/>
      <c r="D102" s="80"/>
      <c r="E102" s="80"/>
      <c r="F102" s="80"/>
      <c r="G102" s="80"/>
      <c r="H102" s="65"/>
      <c r="I102" s="62"/>
      <c r="J102" s="39" t="s">
        <v>21</v>
      </c>
      <c r="K102" s="17">
        <v>0</v>
      </c>
      <c r="L102" s="63"/>
      <c r="M102" s="162"/>
      <c r="N102" s="162"/>
      <c r="O102" s="162"/>
    </row>
    <row r="103" spans="1:15">
      <c r="A103" s="85" t="s">
        <v>194</v>
      </c>
      <c r="B103" s="55">
        <v>60014</v>
      </c>
      <c r="C103" s="98">
        <v>6050</v>
      </c>
      <c r="D103" s="80" t="s">
        <v>195</v>
      </c>
      <c r="E103" s="80"/>
      <c r="F103" s="80"/>
      <c r="G103" s="60" t="s">
        <v>17</v>
      </c>
      <c r="H103" s="81">
        <v>2020</v>
      </c>
      <c r="I103" s="62">
        <f>SUM(K103)</f>
        <v>40000</v>
      </c>
      <c r="J103" s="40" t="s">
        <v>12</v>
      </c>
      <c r="K103" s="24">
        <f>SUM(K104:K107)</f>
        <v>40000</v>
      </c>
      <c r="L103" s="63">
        <v>40000</v>
      </c>
      <c r="M103" s="152"/>
      <c r="N103" s="152"/>
      <c r="O103" s="152"/>
    </row>
    <row r="104" spans="1:15">
      <c r="A104" s="85"/>
      <c r="B104" s="56"/>
      <c r="C104" s="99"/>
      <c r="D104" s="80"/>
      <c r="E104" s="80"/>
      <c r="F104" s="80"/>
      <c r="G104" s="60"/>
      <c r="H104" s="81"/>
      <c r="I104" s="62"/>
      <c r="J104" s="40" t="s">
        <v>13</v>
      </c>
      <c r="K104" s="17">
        <v>20000</v>
      </c>
      <c r="L104" s="63"/>
      <c r="M104" s="161"/>
      <c r="N104" s="161"/>
      <c r="O104" s="161"/>
    </row>
    <row r="105" spans="1:15">
      <c r="A105" s="85"/>
      <c r="B105" s="56"/>
      <c r="C105" s="99"/>
      <c r="D105" s="80"/>
      <c r="E105" s="80"/>
      <c r="F105" s="80"/>
      <c r="G105" s="60"/>
      <c r="H105" s="65">
        <v>2020</v>
      </c>
      <c r="I105" s="62"/>
      <c r="J105" s="40" t="s">
        <v>14</v>
      </c>
      <c r="K105" s="17">
        <v>20000</v>
      </c>
      <c r="L105" s="63"/>
      <c r="M105" s="161"/>
      <c r="N105" s="161"/>
      <c r="O105" s="161"/>
    </row>
    <row r="106" spans="1:15">
      <c r="A106" s="85"/>
      <c r="B106" s="56"/>
      <c r="C106" s="99"/>
      <c r="D106" s="80"/>
      <c r="E106" s="80"/>
      <c r="F106" s="80"/>
      <c r="G106" s="60"/>
      <c r="H106" s="65"/>
      <c r="I106" s="62"/>
      <c r="J106" s="40" t="s">
        <v>15</v>
      </c>
      <c r="K106" s="17">
        <v>0</v>
      </c>
      <c r="L106" s="63"/>
      <c r="M106" s="161"/>
      <c r="N106" s="161"/>
      <c r="O106" s="161"/>
    </row>
    <row r="107" spans="1:15">
      <c r="A107" s="85"/>
      <c r="B107" s="57"/>
      <c r="C107" s="100"/>
      <c r="D107" s="80"/>
      <c r="E107" s="80"/>
      <c r="F107" s="80"/>
      <c r="G107" s="60"/>
      <c r="H107" s="65"/>
      <c r="I107" s="62"/>
      <c r="J107" s="40" t="s">
        <v>21</v>
      </c>
      <c r="K107" s="17">
        <v>0</v>
      </c>
      <c r="L107" s="63"/>
      <c r="M107" s="162"/>
      <c r="N107" s="162"/>
      <c r="O107" s="162"/>
    </row>
    <row r="108" spans="1:15">
      <c r="A108" s="85" t="s">
        <v>198</v>
      </c>
      <c r="B108" s="55">
        <v>60014</v>
      </c>
      <c r="C108" s="98">
        <v>6050</v>
      </c>
      <c r="D108" s="80" t="s">
        <v>199</v>
      </c>
      <c r="E108" s="80"/>
      <c r="F108" s="80"/>
      <c r="G108" s="60" t="s">
        <v>17</v>
      </c>
      <c r="H108" s="81">
        <v>2020</v>
      </c>
      <c r="I108" s="62">
        <f>SUM(K108)</f>
        <v>30000</v>
      </c>
      <c r="J108" s="47" t="s">
        <v>12</v>
      </c>
      <c r="K108" s="24">
        <f>SUM(K109:K112)</f>
        <v>30000</v>
      </c>
      <c r="L108" s="63">
        <v>30000</v>
      </c>
      <c r="M108" s="152"/>
      <c r="N108" s="152"/>
      <c r="O108" s="152"/>
    </row>
    <row r="109" spans="1:15">
      <c r="A109" s="85"/>
      <c r="B109" s="56"/>
      <c r="C109" s="99"/>
      <c r="D109" s="80"/>
      <c r="E109" s="80"/>
      <c r="F109" s="80"/>
      <c r="G109" s="60"/>
      <c r="H109" s="81"/>
      <c r="I109" s="62"/>
      <c r="J109" s="47" t="s">
        <v>13</v>
      </c>
      <c r="K109" s="17">
        <v>15000</v>
      </c>
      <c r="L109" s="63"/>
      <c r="M109" s="161"/>
      <c r="N109" s="161"/>
      <c r="O109" s="161"/>
    </row>
    <row r="110" spans="1:15">
      <c r="A110" s="85"/>
      <c r="B110" s="56"/>
      <c r="C110" s="99"/>
      <c r="D110" s="80"/>
      <c r="E110" s="80"/>
      <c r="F110" s="80"/>
      <c r="G110" s="60"/>
      <c r="H110" s="65">
        <v>2020</v>
      </c>
      <c r="I110" s="62"/>
      <c r="J110" s="47" t="s">
        <v>14</v>
      </c>
      <c r="K110" s="17">
        <v>15000</v>
      </c>
      <c r="L110" s="63"/>
      <c r="M110" s="161"/>
      <c r="N110" s="161"/>
      <c r="O110" s="161"/>
    </row>
    <row r="111" spans="1:15">
      <c r="A111" s="85"/>
      <c r="B111" s="56"/>
      <c r="C111" s="99"/>
      <c r="D111" s="80"/>
      <c r="E111" s="80"/>
      <c r="F111" s="80"/>
      <c r="G111" s="60"/>
      <c r="H111" s="65"/>
      <c r="I111" s="62"/>
      <c r="J111" s="47" t="s">
        <v>15</v>
      </c>
      <c r="K111" s="17">
        <v>0</v>
      </c>
      <c r="L111" s="63"/>
      <c r="M111" s="161"/>
      <c r="N111" s="161"/>
      <c r="O111" s="161"/>
    </row>
    <row r="112" spans="1:15">
      <c r="A112" s="85"/>
      <c r="B112" s="57"/>
      <c r="C112" s="100"/>
      <c r="D112" s="80"/>
      <c r="E112" s="80"/>
      <c r="F112" s="80"/>
      <c r="G112" s="60"/>
      <c r="H112" s="65"/>
      <c r="I112" s="62"/>
      <c r="J112" s="47" t="s">
        <v>21</v>
      </c>
      <c r="K112" s="17">
        <v>0</v>
      </c>
      <c r="L112" s="63"/>
      <c r="M112" s="162"/>
      <c r="N112" s="162"/>
      <c r="O112" s="162"/>
    </row>
    <row r="113" spans="1:15" ht="15" customHeight="1">
      <c r="A113" s="85" t="s">
        <v>234</v>
      </c>
      <c r="B113" s="55">
        <v>60014</v>
      </c>
      <c r="C113" s="98">
        <v>6050</v>
      </c>
      <c r="D113" s="80" t="s">
        <v>235</v>
      </c>
      <c r="E113" s="80"/>
      <c r="F113" s="80"/>
      <c r="G113" s="60" t="s">
        <v>17</v>
      </c>
      <c r="H113" s="81">
        <v>2020</v>
      </c>
      <c r="I113" s="62">
        <v>2187157.94</v>
      </c>
      <c r="J113" s="53" t="s">
        <v>12</v>
      </c>
      <c r="K113" s="24">
        <f>SUM(K114:K117)</f>
        <v>553632.41</v>
      </c>
      <c r="L113" s="63">
        <v>553632.41</v>
      </c>
      <c r="M113" s="152"/>
      <c r="N113" s="152"/>
      <c r="O113" s="152"/>
    </row>
    <row r="114" spans="1:15">
      <c r="A114" s="85"/>
      <c r="B114" s="56"/>
      <c r="C114" s="99"/>
      <c r="D114" s="80"/>
      <c r="E114" s="80"/>
      <c r="F114" s="80"/>
      <c r="G114" s="60"/>
      <c r="H114" s="81"/>
      <c r="I114" s="62"/>
      <c r="J114" s="53" t="s">
        <v>13</v>
      </c>
      <c r="K114" s="17">
        <v>0</v>
      </c>
      <c r="L114" s="63"/>
      <c r="M114" s="161"/>
      <c r="N114" s="161"/>
      <c r="O114" s="161"/>
    </row>
    <row r="115" spans="1:15">
      <c r="A115" s="85"/>
      <c r="B115" s="56"/>
      <c r="C115" s="99"/>
      <c r="D115" s="80"/>
      <c r="E115" s="80"/>
      <c r="F115" s="80"/>
      <c r="G115" s="60"/>
      <c r="H115" s="65">
        <v>2021</v>
      </c>
      <c r="I115" s="62"/>
      <c r="J115" s="53" t="s">
        <v>14</v>
      </c>
      <c r="K115" s="17">
        <v>0</v>
      </c>
      <c r="L115" s="63"/>
      <c r="M115" s="161"/>
      <c r="N115" s="161"/>
      <c r="O115" s="161"/>
    </row>
    <row r="116" spans="1:15">
      <c r="A116" s="85"/>
      <c r="B116" s="56"/>
      <c r="C116" s="99"/>
      <c r="D116" s="80"/>
      <c r="E116" s="80"/>
      <c r="F116" s="80"/>
      <c r="G116" s="60"/>
      <c r="H116" s="65"/>
      <c r="I116" s="62"/>
      <c r="J116" s="53" t="s">
        <v>15</v>
      </c>
      <c r="K116" s="17">
        <v>0</v>
      </c>
      <c r="L116" s="63"/>
      <c r="M116" s="161"/>
      <c r="N116" s="161"/>
      <c r="O116" s="161"/>
    </row>
    <row r="117" spans="1:15">
      <c r="A117" s="85"/>
      <c r="B117" s="57"/>
      <c r="C117" s="100"/>
      <c r="D117" s="80"/>
      <c r="E117" s="80"/>
      <c r="F117" s="80"/>
      <c r="G117" s="60"/>
      <c r="H117" s="65"/>
      <c r="I117" s="62"/>
      <c r="J117" s="53" t="s">
        <v>119</v>
      </c>
      <c r="K117" s="17">
        <v>553632.41</v>
      </c>
      <c r="L117" s="63"/>
      <c r="M117" s="162"/>
      <c r="N117" s="162"/>
      <c r="O117" s="162"/>
    </row>
    <row r="118" spans="1:15">
      <c r="A118" s="85" t="s">
        <v>70</v>
      </c>
      <c r="B118" s="55">
        <v>60014</v>
      </c>
      <c r="C118" s="98">
        <v>6050</v>
      </c>
      <c r="D118" s="80" t="s">
        <v>29</v>
      </c>
      <c r="E118" s="80"/>
      <c r="F118" s="80"/>
      <c r="G118" s="60" t="s">
        <v>17</v>
      </c>
      <c r="H118" s="81">
        <v>2020</v>
      </c>
      <c r="I118" s="62">
        <f>SUM(K118)</f>
        <v>2679270</v>
      </c>
      <c r="J118" s="53" t="s">
        <v>12</v>
      </c>
      <c r="K118" s="25">
        <f>SUM(K119:K122)</f>
        <v>2679270</v>
      </c>
      <c r="L118" s="63">
        <v>5212958.04</v>
      </c>
      <c r="M118" s="152"/>
      <c r="N118" s="152"/>
      <c r="O118" s="152"/>
    </row>
    <row r="119" spans="1:15">
      <c r="A119" s="85"/>
      <c r="B119" s="56"/>
      <c r="C119" s="99"/>
      <c r="D119" s="80"/>
      <c r="E119" s="80"/>
      <c r="F119" s="80"/>
      <c r="G119" s="60"/>
      <c r="H119" s="81"/>
      <c r="I119" s="62"/>
      <c r="J119" s="53" t="s">
        <v>13</v>
      </c>
      <c r="K119" s="34">
        <v>1339635</v>
      </c>
      <c r="L119" s="63"/>
      <c r="M119" s="161"/>
      <c r="N119" s="161"/>
      <c r="O119" s="161"/>
    </row>
    <row r="120" spans="1:15">
      <c r="A120" s="85"/>
      <c r="B120" s="56"/>
      <c r="C120" s="99"/>
      <c r="D120" s="80"/>
      <c r="E120" s="80"/>
      <c r="F120" s="80"/>
      <c r="G120" s="60"/>
      <c r="H120" s="65">
        <v>2020</v>
      </c>
      <c r="I120" s="62"/>
      <c r="J120" s="53" t="s">
        <v>14</v>
      </c>
      <c r="K120" s="34">
        <v>1339635</v>
      </c>
      <c r="L120" s="63"/>
      <c r="M120" s="161"/>
      <c r="N120" s="161"/>
      <c r="O120" s="161"/>
    </row>
    <row r="121" spans="1:15">
      <c r="A121" s="85"/>
      <c r="B121" s="56"/>
      <c r="C121" s="99"/>
      <c r="D121" s="80"/>
      <c r="E121" s="80"/>
      <c r="F121" s="80"/>
      <c r="G121" s="60"/>
      <c r="H121" s="65"/>
      <c r="I121" s="62"/>
      <c r="J121" s="53" t="s">
        <v>15</v>
      </c>
      <c r="K121" s="34">
        <v>0</v>
      </c>
      <c r="L121" s="63"/>
      <c r="M121" s="161"/>
      <c r="N121" s="161"/>
      <c r="O121" s="161"/>
    </row>
    <row r="122" spans="1:15">
      <c r="A122" s="85"/>
      <c r="B122" s="57"/>
      <c r="C122" s="100"/>
      <c r="D122" s="80"/>
      <c r="E122" s="80"/>
      <c r="F122" s="80"/>
      <c r="G122" s="60"/>
      <c r="H122" s="65"/>
      <c r="I122" s="62"/>
      <c r="J122" s="53" t="s">
        <v>119</v>
      </c>
      <c r="K122" s="17">
        <v>0</v>
      </c>
      <c r="L122" s="63"/>
      <c r="M122" s="162"/>
      <c r="N122" s="162"/>
      <c r="O122" s="162"/>
    </row>
    <row r="123" spans="1:15" ht="15" customHeight="1">
      <c r="A123" s="101" t="s">
        <v>71</v>
      </c>
      <c r="B123" s="102">
        <v>60014</v>
      </c>
      <c r="C123" s="108">
        <v>6050</v>
      </c>
      <c r="D123" s="107" t="s">
        <v>30</v>
      </c>
      <c r="E123" s="107"/>
      <c r="F123" s="107"/>
      <c r="G123" s="107" t="s">
        <v>17</v>
      </c>
      <c r="H123" s="105">
        <v>2020</v>
      </c>
      <c r="I123" s="66">
        <f>SUM(K123)</f>
        <v>20000</v>
      </c>
      <c r="J123" s="11" t="s">
        <v>12</v>
      </c>
      <c r="K123" s="23">
        <f>SUM(K124:K127)</f>
        <v>20000</v>
      </c>
      <c r="L123" s="67">
        <v>20000</v>
      </c>
      <c r="M123" s="152"/>
      <c r="N123" s="152"/>
      <c r="O123" s="152"/>
    </row>
    <row r="124" spans="1:15">
      <c r="A124" s="101"/>
      <c r="B124" s="103"/>
      <c r="C124" s="109"/>
      <c r="D124" s="107"/>
      <c r="E124" s="107"/>
      <c r="F124" s="107"/>
      <c r="G124" s="107"/>
      <c r="H124" s="105"/>
      <c r="I124" s="66"/>
      <c r="J124" s="11" t="s">
        <v>13</v>
      </c>
      <c r="K124" s="12">
        <v>10000</v>
      </c>
      <c r="L124" s="67"/>
      <c r="M124" s="161"/>
      <c r="N124" s="161"/>
      <c r="O124" s="161"/>
    </row>
    <row r="125" spans="1:15">
      <c r="A125" s="101"/>
      <c r="B125" s="103"/>
      <c r="C125" s="109"/>
      <c r="D125" s="107"/>
      <c r="E125" s="107"/>
      <c r="F125" s="107"/>
      <c r="G125" s="107"/>
      <c r="H125" s="106">
        <v>2020</v>
      </c>
      <c r="I125" s="66"/>
      <c r="J125" s="11" t="s">
        <v>14</v>
      </c>
      <c r="K125" s="12">
        <v>10000</v>
      </c>
      <c r="L125" s="67"/>
      <c r="M125" s="161"/>
      <c r="N125" s="161"/>
      <c r="O125" s="161"/>
    </row>
    <row r="126" spans="1:15">
      <c r="A126" s="101"/>
      <c r="B126" s="103"/>
      <c r="C126" s="109"/>
      <c r="D126" s="107"/>
      <c r="E126" s="107"/>
      <c r="F126" s="107"/>
      <c r="G126" s="107"/>
      <c r="H126" s="106"/>
      <c r="I126" s="66"/>
      <c r="J126" s="11" t="s">
        <v>15</v>
      </c>
      <c r="K126" s="12">
        <v>0</v>
      </c>
      <c r="L126" s="67"/>
      <c r="M126" s="161"/>
      <c r="N126" s="161"/>
      <c r="O126" s="161"/>
    </row>
    <row r="127" spans="1:15">
      <c r="A127" s="101"/>
      <c r="B127" s="104"/>
      <c r="C127" s="110"/>
      <c r="D127" s="107"/>
      <c r="E127" s="107"/>
      <c r="F127" s="107"/>
      <c r="G127" s="107"/>
      <c r="H127" s="106"/>
      <c r="I127" s="66"/>
      <c r="J127" s="11" t="s">
        <v>21</v>
      </c>
      <c r="K127" s="13">
        <v>0</v>
      </c>
      <c r="L127" s="67"/>
      <c r="M127" s="162"/>
      <c r="N127" s="162"/>
      <c r="O127" s="162"/>
    </row>
    <row r="128" spans="1:15">
      <c r="A128" s="85" t="s">
        <v>72</v>
      </c>
      <c r="B128" s="55">
        <v>60014</v>
      </c>
      <c r="C128" s="98">
        <v>6050</v>
      </c>
      <c r="D128" s="80" t="s">
        <v>31</v>
      </c>
      <c r="E128" s="80"/>
      <c r="F128" s="80"/>
      <c r="G128" s="80" t="s">
        <v>17</v>
      </c>
      <c r="H128" s="81">
        <v>2020</v>
      </c>
      <c r="I128" s="62">
        <f>SUM(K128)</f>
        <v>800000</v>
      </c>
      <c r="J128" s="16" t="s">
        <v>12</v>
      </c>
      <c r="K128" s="25">
        <f>SUM(K129:K132)</f>
        <v>800000</v>
      </c>
      <c r="L128" s="63">
        <v>800000</v>
      </c>
      <c r="M128" s="152"/>
      <c r="N128" s="152"/>
      <c r="O128" s="152"/>
    </row>
    <row r="129" spans="1:15">
      <c r="A129" s="85"/>
      <c r="B129" s="56"/>
      <c r="C129" s="99"/>
      <c r="D129" s="80"/>
      <c r="E129" s="80"/>
      <c r="F129" s="80"/>
      <c r="G129" s="80"/>
      <c r="H129" s="81"/>
      <c r="I129" s="62"/>
      <c r="J129" s="16" t="s">
        <v>13</v>
      </c>
      <c r="K129" s="34">
        <v>400000</v>
      </c>
      <c r="L129" s="63"/>
      <c r="M129" s="161"/>
      <c r="N129" s="161"/>
      <c r="O129" s="161"/>
    </row>
    <row r="130" spans="1:15">
      <c r="A130" s="85"/>
      <c r="B130" s="56"/>
      <c r="C130" s="99"/>
      <c r="D130" s="80"/>
      <c r="E130" s="80"/>
      <c r="F130" s="80"/>
      <c r="G130" s="80"/>
      <c r="H130" s="65">
        <v>2020</v>
      </c>
      <c r="I130" s="62"/>
      <c r="J130" s="16" t="s">
        <v>14</v>
      </c>
      <c r="K130" s="34">
        <v>400000</v>
      </c>
      <c r="L130" s="63"/>
      <c r="M130" s="161"/>
      <c r="N130" s="161"/>
      <c r="O130" s="161"/>
    </row>
    <row r="131" spans="1:15">
      <c r="A131" s="85"/>
      <c r="B131" s="56"/>
      <c r="C131" s="99"/>
      <c r="D131" s="80"/>
      <c r="E131" s="80"/>
      <c r="F131" s="80"/>
      <c r="G131" s="80"/>
      <c r="H131" s="65"/>
      <c r="I131" s="62"/>
      <c r="J131" s="16" t="s">
        <v>15</v>
      </c>
      <c r="K131" s="34">
        <v>0</v>
      </c>
      <c r="L131" s="63"/>
      <c r="M131" s="161"/>
      <c r="N131" s="161"/>
      <c r="O131" s="161"/>
    </row>
    <row r="132" spans="1:15">
      <c r="A132" s="85"/>
      <c r="B132" s="57"/>
      <c r="C132" s="100"/>
      <c r="D132" s="80"/>
      <c r="E132" s="80"/>
      <c r="F132" s="80"/>
      <c r="G132" s="80"/>
      <c r="H132" s="65"/>
      <c r="I132" s="62"/>
      <c r="J132" s="16" t="s">
        <v>21</v>
      </c>
      <c r="K132" s="17">
        <v>0</v>
      </c>
      <c r="L132" s="63"/>
      <c r="M132" s="162"/>
      <c r="N132" s="162"/>
      <c r="O132" s="162"/>
    </row>
    <row r="133" spans="1:15" ht="15" customHeight="1">
      <c r="A133" s="85" t="s">
        <v>203</v>
      </c>
      <c r="B133" s="55">
        <v>60014</v>
      </c>
      <c r="C133" s="98">
        <v>6050</v>
      </c>
      <c r="D133" s="80" t="s">
        <v>222</v>
      </c>
      <c r="E133" s="80"/>
      <c r="F133" s="80"/>
      <c r="G133" s="80" t="s">
        <v>17</v>
      </c>
      <c r="H133" s="81">
        <v>2020</v>
      </c>
      <c r="I133" s="62">
        <f>SUM(K133)</f>
        <v>50000</v>
      </c>
      <c r="J133" s="47" t="s">
        <v>12</v>
      </c>
      <c r="K133" s="25">
        <f>SUM(K134:K137)</f>
        <v>50000</v>
      </c>
      <c r="L133" s="63">
        <v>50000</v>
      </c>
      <c r="M133" s="152"/>
      <c r="N133" s="152"/>
      <c r="O133" s="152"/>
    </row>
    <row r="134" spans="1:15">
      <c r="A134" s="85"/>
      <c r="B134" s="56"/>
      <c r="C134" s="99"/>
      <c r="D134" s="80"/>
      <c r="E134" s="80"/>
      <c r="F134" s="80"/>
      <c r="G134" s="80"/>
      <c r="H134" s="81"/>
      <c r="I134" s="62"/>
      <c r="J134" s="47" t="s">
        <v>13</v>
      </c>
      <c r="K134" s="34">
        <v>25000</v>
      </c>
      <c r="L134" s="63"/>
      <c r="M134" s="161"/>
      <c r="N134" s="161"/>
      <c r="O134" s="161"/>
    </row>
    <row r="135" spans="1:15">
      <c r="A135" s="85"/>
      <c r="B135" s="56"/>
      <c r="C135" s="99"/>
      <c r="D135" s="80"/>
      <c r="E135" s="80"/>
      <c r="F135" s="80"/>
      <c r="G135" s="80"/>
      <c r="H135" s="65">
        <v>2020</v>
      </c>
      <c r="I135" s="62"/>
      <c r="J135" s="47" t="s">
        <v>14</v>
      </c>
      <c r="K135" s="34">
        <v>25000</v>
      </c>
      <c r="L135" s="63"/>
      <c r="M135" s="161"/>
      <c r="N135" s="161"/>
      <c r="O135" s="161"/>
    </row>
    <row r="136" spans="1:15">
      <c r="A136" s="85"/>
      <c r="B136" s="56"/>
      <c r="C136" s="99"/>
      <c r="D136" s="80"/>
      <c r="E136" s="80"/>
      <c r="F136" s="80"/>
      <c r="G136" s="80"/>
      <c r="H136" s="65"/>
      <c r="I136" s="62"/>
      <c r="J136" s="47" t="s">
        <v>15</v>
      </c>
      <c r="K136" s="34">
        <v>0</v>
      </c>
      <c r="L136" s="63"/>
      <c r="M136" s="161"/>
      <c r="N136" s="161"/>
      <c r="O136" s="161"/>
    </row>
    <row r="137" spans="1:15">
      <c r="A137" s="85"/>
      <c r="B137" s="57"/>
      <c r="C137" s="100"/>
      <c r="D137" s="80"/>
      <c r="E137" s="80"/>
      <c r="F137" s="80"/>
      <c r="G137" s="80"/>
      <c r="H137" s="65"/>
      <c r="I137" s="62"/>
      <c r="J137" s="47" t="s">
        <v>21</v>
      </c>
      <c r="K137" s="17">
        <v>0</v>
      </c>
      <c r="L137" s="63"/>
      <c r="M137" s="162"/>
      <c r="N137" s="162"/>
      <c r="O137" s="162"/>
    </row>
    <row r="138" spans="1:15">
      <c r="A138" s="85" t="s">
        <v>73</v>
      </c>
      <c r="B138" s="55">
        <v>60014</v>
      </c>
      <c r="C138" s="98">
        <v>6050</v>
      </c>
      <c r="D138" s="80" t="s">
        <v>155</v>
      </c>
      <c r="E138" s="80"/>
      <c r="F138" s="80"/>
      <c r="G138" s="80" t="s">
        <v>17</v>
      </c>
      <c r="H138" s="81">
        <v>2020</v>
      </c>
      <c r="I138" s="62">
        <f>SUM(K138)</f>
        <v>30627</v>
      </c>
      <c r="J138" s="39" t="s">
        <v>12</v>
      </c>
      <c r="K138" s="25">
        <f>SUM(K139:K142)</f>
        <v>30627</v>
      </c>
      <c r="L138" s="63">
        <v>30627</v>
      </c>
      <c r="M138" s="152"/>
      <c r="N138" s="152"/>
      <c r="O138" s="152"/>
    </row>
    <row r="139" spans="1:15">
      <c r="A139" s="85"/>
      <c r="B139" s="56"/>
      <c r="C139" s="99"/>
      <c r="D139" s="80"/>
      <c r="E139" s="80"/>
      <c r="F139" s="80"/>
      <c r="G139" s="80"/>
      <c r="H139" s="81"/>
      <c r="I139" s="62"/>
      <c r="J139" s="39" t="s">
        <v>13</v>
      </c>
      <c r="K139" s="34">
        <v>15313.5</v>
      </c>
      <c r="L139" s="63"/>
      <c r="M139" s="161"/>
      <c r="N139" s="161"/>
      <c r="O139" s="161"/>
    </row>
    <row r="140" spans="1:15">
      <c r="A140" s="85"/>
      <c r="B140" s="56"/>
      <c r="C140" s="99"/>
      <c r="D140" s="80"/>
      <c r="E140" s="80"/>
      <c r="F140" s="80"/>
      <c r="G140" s="80"/>
      <c r="H140" s="65">
        <v>2020</v>
      </c>
      <c r="I140" s="62"/>
      <c r="J140" s="39" t="s">
        <v>14</v>
      </c>
      <c r="K140" s="34">
        <v>15313.5</v>
      </c>
      <c r="L140" s="63"/>
      <c r="M140" s="161"/>
      <c r="N140" s="161"/>
      <c r="O140" s="161"/>
    </row>
    <row r="141" spans="1:15">
      <c r="A141" s="85"/>
      <c r="B141" s="56"/>
      <c r="C141" s="99"/>
      <c r="D141" s="80"/>
      <c r="E141" s="80"/>
      <c r="F141" s="80"/>
      <c r="G141" s="80"/>
      <c r="H141" s="65"/>
      <c r="I141" s="62"/>
      <c r="J141" s="39" t="s">
        <v>15</v>
      </c>
      <c r="K141" s="34">
        <v>0</v>
      </c>
      <c r="L141" s="63"/>
      <c r="M141" s="161"/>
      <c r="N141" s="161"/>
      <c r="O141" s="161"/>
    </row>
    <row r="142" spans="1:15">
      <c r="A142" s="85"/>
      <c r="B142" s="57"/>
      <c r="C142" s="100"/>
      <c r="D142" s="80"/>
      <c r="E142" s="80"/>
      <c r="F142" s="80"/>
      <c r="G142" s="80"/>
      <c r="H142" s="65"/>
      <c r="I142" s="62"/>
      <c r="J142" s="39" t="s">
        <v>21</v>
      </c>
      <c r="K142" s="17">
        <v>0</v>
      </c>
      <c r="L142" s="63"/>
      <c r="M142" s="162"/>
      <c r="N142" s="162"/>
      <c r="O142" s="162"/>
    </row>
    <row r="143" spans="1:15">
      <c r="A143" s="101" t="s">
        <v>151</v>
      </c>
      <c r="B143" s="102">
        <v>60014</v>
      </c>
      <c r="C143" s="108">
        <v>6050</v>
      </c>
      <c r="D143" s="107" t="s">
        <v>158</v>
      </c>
      <c r="E143" s="107"/>
      <c r="F143" s="107"/>
      <c r="G143" s="107" t="s">
        <v>17</v>
      </c>
      <c r="H143" s="105">
        <v>2020</v>
      </c>
      <c r="I143" s="66">
        <f>SUM(K143)</f>
        <v>100000</v>
      </c>
      <c r="J143" s="36" t="s">
        <v>12</v>
      </c>
      <c r="K143" s="23">
        <f>SUM(K144:K147)</f>
        <v>100000</v>
      </c>
      <c r="L143" s="67">
        <v>100000</v>
      </c>
      <c r="M143" s="152"/>
      <c r="N143" s="152"/>
      <c r="O143" s="152"/>
    </row>
    <row r="144" spans="1:15">
      <c r="A144" s="101"/>
      <c r="B144" s="103"/>
      <c r="C144" s="109"/>
      <c r="D144" s="107"/>
      <c r="E144" s="107"/>
      <c r="F144" s="107"/>
      <c r="G144" s="107"/>
      <c r="H144" s="105"/>
      <c r="I144" s="66"/>
      <c r="J144" s="36" t="s">
        <v>13</v>
      </c>
      <c r="K144" s="12">
        <v>50000</v>
      </c>
      <c r="L144" s="67"/>
      <c r="M144" s="161"/>
      <c r="N144" s="161"/>
      <c r="O144" s="161"/>
    </row>
    <row r="145" spans="1:15">
      <c r="A145" s="101"/>
      <c r="B145" s="103"/>
      <c r="C145" s="109"/>
      <c r="D145" s="107"/>
      <c r="E145" s="107"/>
      <c r="F145" s="107"/>
      <c r="G145" s="107"/>
      <c r="H145" s="106">
        <v>2020</v>
      </c>
      <c r="I145" s="66"/>
      <c r="J145" s="36" t="s">
        <v>14</v>
      </c>
      <c r="K145" s="12">
        <v>50000</v>
      </c>
      <c r="L145" s="67"/>
      <c r="M145" s="161"/>
      <c r="N145" s="161"/>
      <c r="O145" s="161"/>
    </row>
    <row r="146" spans="1:15">
      <c r="A146" s="101"/>
      <c r="B146" s="103"/>
      <c r="C146" s="109"/>
      <c r="D146" s="107"/>
      <c r="E146" s="107"/>
      <c r="F146" s="107"/>
      <c r="G146" s="107"/>
      <c r="H146" s="106"/>
      <c r="I146" s="66"/>
      <c r="J146" s="36" t="s">
        <v>15</v>
      </c>
      <c r="K146" s="12">
        <v>0</v>
      </c>
      <c r="L146" s="67"/>
      <c r="M146" s="161"/>
      <c r="N146" s="161"/>
      <c r="O146" s="161"/>
    </row>
    <row r="147" spans="1:15">
      <c r="A147" s="101"/>
      <c r="B147" s="104"/>
      <c r="C147" s="110"/>
      <c r="D147" s="107"/>
      <c r="E147" s="107"/>
      <c r="F147" s="107"/>
      <c r="G147" s="107"/>
      <c r="H147" s="106"/>
      <c r="I147" s="66"/>
      <c r="J147" s="36" t="s">
        <v>21</v>
      </c>
      <c r="K147" s="13">
        <v>0</v>
      </c>
      <c r="L147" s="67"/>
      <c r="M147" s="162"/>
      <c r="N147" s="162"/>
      <c r="O147" s="162"/>
    </row>
    <row r="148" spans="1:15">
      <c r="A148" s="101" t="s">
        <v>152</v>
      </c>
      <c r="B148" s="102">
        <v>60014</v>
      </c>
      <c r="C148" s="108">
        <v>6050</v>
      </c>
      <c r="D148" s="107" t="s">
        <v>153</v>
      </c>
      <c r="E148" s="107"/>
      <c r="F148" s="107"/>
      <c r="G148" s="107" t="s">
        <v>17</v>
      </c>
      <c r="H148" s="105">
        <v>2020</v>
      </c>
      <c r="I148" s="66">
        <f>SUM(K148)</f>
        <v>30000</v>
      </c>
      <c r="J148" s="36" t="s">
        <v>12</v>
      </c>
      <c r="K148" s="23">
        <f>SUM(K149:K152)</f>
        <v>30000</v>
      </c>
      <c r="L148" s="67">
        <v>30000</v>
      </c>
      <c r="M148" s="152"/>
      <c r="N148" s="152"/>
      <c r="O148" s="152"/>
    </row>
    <row r="149" spans="1:15">
      <c r="A149" s="101"/>
      <c r="B149" s="103"/>
      <c r="C149" s="109"/>
      <c r="D149" s="107"/>
      <c r="E149" s="107"/>
      <c r="F149" s="107"/>
      <c r="G149" s="107"/>
      <c r="H149" s="105"/>
      <c r="I149" s="66"/>
      <c r="J149" s="36" t="s">
        <v>13</v>
      </c>
      <c r="K149" s="12">
        <v>30000</v>
      </c>
      <c r="L149" s="67"/>
      <c r="M149" s="161"/>
      <c r="N149" s="161"/>
      <c r="O149" s="161"/>
    </row>
    <row r="150" spans="1:15">
      <c r="A150" s="101"/>
      <c r="B150" s="103"/>
      <c r="C150" s="109"/>
      <c r="D150" s="107"/>
      <c r="E150" s="107"/>
      <c r="F150" s="107"/>
      <c r="G150" s="107"/>
      <c r="H150" s="106">
        <v>2020</v>
      </c>
      <c r="I150" s="66"/>
      <c r="J150" s="36" t="s">
        <v>14</v>
      </c>
      <c r="K150" s="12">
        <v>0</v>
      </c>
      <c r="L150" s="67"/>
      <c r="M150" s="161"/>
      <c r="N150" s="161"/>
      <c r="O150" s="161"/>
    </row>
    <row r="151" spans="1:15">
      <c r="A151" s="101"/>
      <c r="B151" s="103"/>
      <c r="C151" s="109"/>
      <c r="D151" s="107"/>
      <c r="E151" s="107"/>
      <c r="F151" s="107"/>
      <c r="G151" s="107"/>
      <c r="H151" s="106"/>
      <c r="I151" s="66"/>
      <c r="J151" s="36" t="s">
        <v>15</v>
      </c>
      <c r="K151" s="12">
        <v>0</v>
      </c>
      <c r="L151" s="67"/>
      <c r="M151" s="161"/>
      <c r="N151" s="161"/>
      <c r="O151" s="161"/>
    </row>
    <row r="152" spans="1:15">
      <c r="A152" s="101"/>
      <c r="B152" s="104"/>
      <c r="C152" s="110"/>
      <c r="D152" s="107"/>
      <c r="E152" s="107"/>
      <c r="F152" s="107"/>
      <c r="G152" s="107"/>
      <c r="H152" s="106"/>
      <c r="I152" s="66"/>
      <c r="J152" s="36" t="s">
        <v>21</v>
      </c>
      <c r="K152" s="13">
        <v>0</v>
      </c>
      <c r="L152" s="67"/>
      <c r="M152" s="162"/>
      <c r="N152" s="162"/>
      <c r="O152" s="162"/>
    </row>
    <row r="153" spans="1:15">
      <c r="A153" s="85" t="s">
        <v>200</v>
      </c>
      <c r="B153" s="55">
        <v>60014</v>
      </c>
      <c r="C153" s="98">
        <v>6050</v>
      </c>
      <c r="D153" s="80" t="s">
        <v>201</v>
      </c>
      <c r="E153" s="80"/>
      <c r="F153" s="80"/>
      <c r="G153" s="80" t="s">
        <v>17</v>
      </c>
      <c r="H153" s="81">
        <v>2020</v>
      </c>
      <c r="I153" s="62">
        <f>SUM(K153)</f>
        <v>30000</v>
      </c>
      <c r="J153" s="47" t="s">
        <v>12</v>
      </c>
      <c r="K153" s="25">
        <f>SUM(K154:K157)</f>
        <v>30000</v>
      </c>
      <c r="L153" s="63">
        <v>30000</v>
      </c>
      <c r="M153" s="152"/>
      <c r="N153" s="152"/>
      <c r="O153" s="152"/>
    </row>
    <row r="154" spans="1:15">
      <c r="A154" s="85"/>
      <c r="B154" s="56"/>
      <c r="C154" s="99"/>
      <c r="D154" s="80"/>
      <c r="E154" s="80"/>
      <c r="F154" s="80"/>
      <c r="G154" s="80"/>
      <c r="H154" s="81"/>
      <c r="I154" s="62"/>
      <c r="J154" s="47" t="s">
        <v>13</v>
      </c>
      <c r="K154" s="34">
        <v>15000</v>
      </c>
      <c r="L154" s="63"/>
      <c r="M154" s="161"/>
      <c r="N154" s="161"/>
      <c r="O154" s="161"/>
    </row>
    <row r="155" spans="1:15">
      <c r="A155" s="85"/>
      <c r="B155" s="56"/>
      <c r="C155" s="99"/>
      <c r="D155" s="80"/>
      <c r="E155" s="80"/>
      <c r="F155" s="80"/>
      <c r="G155" s="80"/>
      <c r="H155" s="65">
        <v>2020</v>
      </c>
      <c r="I155" s="62"/>
      <c r="J155" s="47" t="s">
        <v>14</v>
      </c>
      <c r="K155" s="34">
        <v>15000</v>
      </c>
      <c r="L155" s="63"/>
      <c r="M155" s="161"/>
      <c r="N155" s="161"/>
      <c r="O155" s="161"/>
    </row>
    <row r="156" spans="1:15">
      <c r="A156" s="85"/>
      <c r="B156" s="56"/>
      <c r="C156" s="99"/>
      <c r="D156" s="80"/>
      <c r="E156" s="80"/>
      <c r="F156" s="80"/>
      <c r="G156" s="80"/>
      <c r="H156" s="65"/>
      <c r="I156" s="62"/>
      <c r="J156" s="47" t="s">
        <v>15</v>
      </c>
      <c r="K156" s="34">
        <v>0</v>
      </c>
      <c r="L156" s="63"/>
      <c r="M156" s="161"/>
      <c r="N156" s="161"/>
      <c r="O156" s="161"/>
    </row>
    <row r="157" spans="1:15">
      <c r="A157" s="85"/>
      <c r="B157" s="57"/>
      <c r="C157" s="100"/>
      <c r="D157" s="80"/>
      <c r="E157" s="80"/>
      <c r="F157" s="80"/>
      <c r="G157" s="80"/>
      <c r="H157" s="65"/>
      <c r="I157" s="62"/>
      <c r="J157" s="47" t="s">
        <v>21</v>
      </c>
      <c r="K157" s="17">
        <v>0</v>
      </c>
      <c r="L157" s="63"/>
      <c r="M157" s="162"/>
      <c r="N157" s="162"/>
      <c r="O157" s="162"/>
    </row>
    <row r="158" spans="1:15">
      <c r="A158" s="85" t="s">
        <v>74</v>
      </c>
      <c r="B158" s="55">
        <v>60014</v>
      </c>
      <c r="C158" s="98">
        <v>6050</v>
      </c>
      <c r="D158" s="80" t="s">
        <v>32</v>
      </c>
      <c r="E158" s="80"/>
      <c r="F158" s="80"/>
      <c r="G158" s="80" t="s">
        <v>17</v>
      </c>
      <c r="H158" s="81">
        <v>2019</v>
      </c>
      <c r="I158" s="62">
        <f>SUM(K158)</f>
        <v>140000</v>
      </c>
      <c r="J158" s="16" t="s">
        <v>12</v>
      </c>
      <c r="K158" s="25">
        <f>SUM(K159:K162)</f>
        <v>140000</v>
      </c>
      <c r="L158" s="63">
        <v>140000</v>
      </c>
      <c r="M158" s="152"/>
      <c r="N158" s="152"/>
      <c r="O158" s="152"/>
    </row>
    <row r="159" spans="1:15">
      <c r="A159" s="85"/>
      <c r="B159" s="56"/>
      <c r="C159" s="99"/>
      <c r="D159" s="80"/>
      <c r="E159" s="80"/>
      <c r="F159" s="80"/>
      <c r="G159" s="80"/>
      <c r="H159" s="81"/>
      <c r="I159" s="62"/>
      <c r="J159" s="16" t="s">
        <v>13</v>
      </c>
      <c r="K159" s="34">
        <v>70000</v>
      </c>
      <c r="L159" s="63"/>
      <c r="M159" s="161"/>
      <c r="N159" s="161"/>
      <c r="O159" s="161"/>
    </row>
    <row r="160" spans="1:15">
      <c r="A160" s="85"/>
      <c r="B160" s="56"/>
      <c r="C160" s="99"/>
      <c r="D160" s="80"/>
      <c r="E160" s="80"/>
      <c r="F160" s="80"/>
      <c r="G160" s="80"/>
      <c r="H160" s="65">
        <v>2020</v>
      </c>
      <c r="I160" s="62"/>
      <c r="J160" s="16" t="s">
        <v>14</v>
      </c>
      <c r="K160" s="34">
        <v>70000</v>
      </c>
      <c r="L160" s="63"/>
      <c r="M160" s="161"/>
      <c r="N160" s="161"/>
      <c r="O160" s="161"/>
    </row>
    <row r="161" spans="1:15">
      <c r="A161" s="85"/>
      <c r="B161" s="56"/>
      <c r="C161" s="99"/>
      <c r="D161" s="80"/>
      <c r="E161" s="80"/>
      <c r="F161" s="80"/>
      <c r="G161" s="80"/>
      <c r="H161" s="65"/>
      <c r="I161" s="62"/>
      <c r="J161" s="16" t="s">
        <v>15</v>
      </c>
      <c r="K161" s="34">
        <v>0</v>
      </c>
      <c r="L161" s="63"/>
      <c r="M161" s="161"/>
      <c r="N161" s="161"/>
      <c r="O161" s="161"/>
    </row>
    <row r="162" spans="1:15">
      <c r="A162" s="85"/>
      <c r="B162" s="57"/>
      <c r="C162" s="100"/>
      <c r="D162" s="80"/>
      <c r="E162" s="80"/>
      <c r="F162" s="80"/>
      <c r="G162" s="80"/>
      <c r="H162" s="65"/>
      <c r="I162" s="62"/>
      <c r="J162" s="16" t="s">
        <v>21</v>
      </c>
      <c r="K162" s="17">
        <v>0</v>
      </c>
      <c r="L162" s="63"/>
      <c r="M162" s="162"/>
      <c r="N162" s="162"/>
      <c r="O162" s="162"/>
    </row>
    <row r="163" spans="1:15">
      <c r="A163" s="85" t="s">
        <v>190</v>
      </c>
      <c r="B163" s="55">
        <v>60014</v>
      </c>
      <c r="C163" s="98">
        <v>6050</v>
      </c>
      <c r="D163" s="80" t="s">
        <v>191</v>
      </c>
      <c r="E163" s="80"/>
      <c r="F163" s="80"/>
      <c r="G163" s="60" t="s">
        <v>17</v>
      </c>
      <c r="H163" s="81">
        <v>2020</v>
      </c>
      <c r="I163" s="62">
        <f>SUM(K163)</f>
        <v>65000</v>
      </c>
      <c r="J163" s="40" t="s">
        <v>12</v>
      </c>
      <c r="K163" s="25">
        <f>SUM(K164:K167)</f>
        <v>65000</v>
      </c>
      <c r="L163" s="63">
        <v>65000</v>
      </c>
      <c r="M163" s="152"/>
      <c r="N163" s="152"/>
      <c r="O163" s="152"/>
    </row>
    <row r="164" spans="1:15">
      <c r="A164" s="85"/>
      <c r="B164" s="56"/>
      <c r="C164" s="99"/>
      <c r="D164" s="80"/>
      <c r="E164" s="80"/>
      <c r="F164" s="80"/>
      <c r="G164" s="60"/>
      <c r="H164" s="81"/>
      <c r="I164" s="62"/>
      <c r="J164" s="40" t="s">
        <v>13</v>
      </c>
      <c r="K164" s="34">
        <v>0</v>
      </c>
      <c r="L164" s="63"/>
      <c r="M164" s="161"/>
      <c r="N164" s="161"/>
      <c r="O164" s="161"/>
    </row>
    <row r="165" spans="1:15">
      <c r="A165" s="85"/>
      <c r="B165" s="56"/>
      <c r="C165" s="99"/>
      <c r="D165" s="80"/>
      <c r="E165" s="80"/>
      <c r="F165" s="80"/>
      <c r="G165" s="60"/>
      <c r="H165" s="65">
        <v>2021</v>
      </c>
      <c r="I165" s="62"/>
      <c r="J165" s="40" t="s">
        <v>14</v>
      </c>
      <c r="K165" s="34">
        <v>65000</v>
      </c>
      <c r="L165" s="63"/>
      <c r="M165" s="161"/>
      <c r="N165" s="161"/>
      <c r="O165" s="161"/>
    </row>
    <row r="166" spans="1:15">
      <c r="A166" s="85"/>
      <c r="B166" s="56"/>
      <c r="C166" s="99"/>
      <c r="D166" s="80"/>
      <c r="E166" s="80"/>
      <c r="F166" s="80"/>
      <c r="G166" s="60"/>
      <c r="H166" s="65"/>
      <c r="I166" s="62"/>
      <c r="J166" s="40" t="s">
        <v>15</v>
      </c>
      <c r="K166" s="34">
        <v>0</v>
      </c>
      <c r="L166" s="63"/>
      <c r="M166" s="161"/>
      <c r="N166" s="161"/>
      <c r="O166" s="161"/>
    </row>
    <row r="167" spans="1:15">
      <c r="A167" s="85"/>
      <c r="B167" s="57"/>
      <c r="C167" s="100"/>
      <c r="D167" s="80"/>
      <c r="E167" s="80"/>
      <c r="F167" s="80"/>
      <c r="G167" s="60"/>
      <c r="H167" s="65"/>
      <c r="I167" s="62"/>
      <c r="J167" s="40" t="s">
        <v>21</v>
      </c>
      <c r="K167" s="17">
        <v>0</v>
      </c>
      <c r="L167" s="63"/>
      <c r="M167" s="162"/>
      <c r="N167" s="162"/>
      <c r="O167" s="162"/>
    </row>
    <row r="168" spans="1:15" ht="15" customHeight="1">
      <c r="A168" s="85" t="s">
        <v>228</v>
      </c>
      <c r="B168" s="55">
        <v>60014</v>
      </c>
      <c r="C168" s="98">
        <v>6050</v>
      </c>
      <c r="D168" s="80" t="s">
        <v>229</v>
      </c>
      <c r="E168" s="80"/>
      <c r="F168" s="80"/>
      <c r="G168" s="60" t="s">
        <v>17</v>
      </c>
      <c r="H168" s="81">
        <v>2020</v>
      </c>
      <c r="I168" s="62">
        <v>1024819.52</v>
      </c>
      <c r="J168" s="53" t="s">
        <v>12</v>
      </c>
      <c r="K168" s="25">
        <f>SUM(K169:K172)</f>
        <v>259062.09</v>
      </c>
      <c r="L168" s="63">
        <v>259062.09</v>
      </c>
      <c r="M168" s="152"/>
      <c r="N168" s="152"/>
      <c r="O168" s="152"/>
    </row>
    <row r="169" spans="1:15">
      <c r="A169" s="85"/>
      <c r="B169" s="56"/>
      <c r="C169" s="99"/>
      <c r="D169" s="80"/>
      <c r="E169" s="80"/>
      <c r="F169" s="80"/>
      <c r="G169" s="60"/>
      <c r="H169" s="81"/>
      <c r="I169" s="62"/>
      <c r="J169" s="53" t="s">
        <v>13</v>
      </c>
      <c r="K169" s="34">
        <v>0</v>
      </c>
      <c r="L169" s="63"/>
      <c r="M169" s="161"/>
      <c r="N169" s="161"/>
      <c r="O169" s="161"/>
    </row>
    <row r="170" spans="1:15">
      <c r="A170" s="85"/>
      <c r="B170" s="56"/>
      <c r="C170" s="99"/>
      <c r="D170" s="80"/>
      <c r="E170" s="80"/>
      <c r="F170" s="80"/>
      <c r="G170" s="60"/>
      <c r="H170" s="65">
        <v>2021</v>
      </c>
      <c r="I170" s="62"/>
      <c r="J170" s="53" t="s">
        <v>14</v>
      </c>
      <c r="K170" s="34">
        <v>0</v>
      </c>
      <c r="L170" s="63"/>
      <c r="M170" s="161"/>
      <c r="N170" s="161"/>
      <c r="O170" s="161"/>
    </row>
    <row r="171" spans="1:15">
      <c r="A171" s="85"/>
      <c r="B171" s="56"/>
      <c r="C171" s="99"/>
      <c r="D171" s="80"/>
      <c r="E171" s="80"/>
      <c r="F171" s="80"/>
      <c r="G171" s="60"/>
      <c r="H171" s="65"/>
      <c r="I171" s="62"/>
      <c r="J171" s="53" t="s">
        <v>15</v>
      </c>
      <c r="K171" s="34">
        <v>0</v>
      </c>
      <c r="L171" s="63"/>
      <c r="M171" s="161"/>
      <c r="N171" s="161"/>
      <c r="O171" s="161"/>
    </row>
    <row r="172" spans="1:15">
      <c r="A172" s="85"/>
      <c r="B172" s="57"/>
      <c r="C172" s="100"/>
      <c r="D172" s="80"/>
      <c r="E172" s="80"/>
      <c r="F172" s="80"/>
      <c r="G172" s="60"/>
      <c r="H172" s="65"/>
      <c r="I172" s="62"/>
      <c r="J172" s="53" t="s">
        <v>119</v>
      </c>
      <c r="K172" s="17">
        <v>259062.09</v>
      </c>
      <c r="L172" s="63"/>
      <c r="M172" s="162"/>
      <c r="N172" s="162"/>
      <c r="O172" s="162"/>
    </row>
    <row r="173" spans="1:15">
      <c r="A173" s="85" t="s">
        <v>230</v>
      </c>
      <c r="B173" s="55">
        <v>60014</v>
      </c>
      <c r="C173" s="98">
        <v>6050</v>
      </c>
      <c r="D173" s="80" t="s">
        <v>231</v>
      </c>
      <c r="E173" s="80"/>
      <c r="F173" s="80"/>
      <c r="G173" s="60" t="s">
        <v>17</v>
      </c>
      <c r="H173" s="81">
        <v>2020</v>
      </c>
      <c r="I173" s="62">
        <v>1375613.83</v>
      </c>
      <c r="J173" s="53" t="s">
        <v>12</v>
      </c>
      <c r="K173" s="25">
        <f>SUM(K174:K177)</f>
        <v>703766.71</v>
      </c>
      <c r="L173" s="63">
        <v>703766.71</v>
      </c>
      <c r="M173" s="152"/>
      <c r="N173" s="152"/>
      <c r="O173" s="152"/>
    </row>
    <row r="174" spans="1:15">
      <c r="A174" s="85"/>
      <c r="B174" s="56"/>
      <c r="C174" s="99"/>
      <c r="D174" s="80"/>
      <c r="E174" s="80"/>
      <c r="F174" s="80"/>
      <c r="G174" s="60"/>
      <c r="H174" s="81"/>
      <c r="I174" s="62"/>
      <c r="J174" s="53" t="s">
        <v>13</v>
      </c>
      <c r="K174" s="34">
        <v>405104</v>
      </c>
      <c r="L174" s="63"/>
      <c r="M174" s="161"/>
      <c r="N174" s="161"/>
      <c r="O174" s="161"/>
    </row>
    <row r="175" spans="1:15">
      <c r="A175" s="85"/>
      <c r="B175" s="56"/>
      <c r="C175" s="99"/>
      <c r="D175" s="80"/>
      <c r="E175" s="80"/>
      <c r="F175" s="80"/>
      <c r="G175" s="60"/>
      <c r="H175" s="65">
        <v>2021</v>
      </c>
      <c r="I175" s="62"/>
      <c r="J175" s="53" t="s">
        <v>14</v>
      </c>
      <c r="K175" s="34">
        <v>0</v>
      </c>
      <c r="L175" s="63"/>
      <c r="M175" s="161"/>
      <c r="N175" s="161"/>
      <c r="O175" s="161"/>
    </row>
    <row r="176" spans="1:15">
      <c r="A176" s="85"/>
      <c r="B176" s="56"/>
      <c r="C176" s="99"/>
      <c r="D176" s="80"/>
      <c r="E176" s="80"/>
      <c r="F176" s="80"/>
      <c r="G176" s="60"/>
      <c r="H176" s="65"/>
      <c r="I176" s="62"/>
      <c r="J176" s="53" t="s">
        <v>15</v>
      </c>
      <c r="K176" s="34">
        <v>0</v>
      </c>
      <c r="L176" s="63"/>
      <c r="M176" s="161"/>
      <c r="N176" s="161"/>
      <c r="O176" s="161"/>
    </row>
    <row r="177" spans="1:15">
      <c r="A177" s="85"/>
      <c r="B177" s="57"/>
      <c r="C177" s="100"/>
      <c r="D177" s="80"/>
      <c r="E177" s="80"/>
      <c r="F177" s="80"/>
      <c r="G177" s="60"/>
      <c r="H177" s="65"/>
      <c r="I177" s="62"/>
      <c r="J177" s="53" t="s">
        <v>119</v>
      </c>
      <c r="K177" s="17">
        <v>298662.71000000002</v>
      </c>
      <c r="L177" s="63"/>
      <c r="M177" s="162"/>
      <c r="N177" s="162"/>
      <c r="O177" s="162"/>
    </row>
    <row r="178" spans="1:15">
      <c r="A178" s="101" t="s">
        <v>75</v>
      </c>
      <c r="B178" s="102">
        <v>60014</v>
      </c>
      <c r="C178" s="108">
        <v>6050</v>
      </c>
      <c r="D178" s="107" t="s">
        <v>33</v>
      </c>
      <c r="E178" s="107"/>
      <c r="F178" s="107"/>
      <c r="G178" s="107" t="s">
        <v>17</v>
      </c>
      <c r="H178" s="105">
        <v>2020</v>
      </c>
      <c r="I178" s="66">
        <f>SUM(K178)</f>
        <v>60000</v>
      </c>
      <c r="J178" s="11" t="s">
        <v>12</v>
      </c>
      <c r="K178" s="23">
        <f>SUM(K179:K182)</f>
        <v>60000</v>
      </c>
      <c r="L178" s="67">
        <v>60000</v>
      </c>
      <c r="M178" s="152"/>
      <c r="N178" s="152"/>
      <c r="O178" s="152"/>
    </row>
    <row r="179" spans="1:15">
      <c r="A179" s="101"/>
      <c r="B179" s="103"/>
      <c r="C179" s="109"/>
      <c r="D179" s="107"/>
      <c r="E179" s="107"/>
      <c r="F179" s="107"/>
      <c r="G179" s="107"/>
      <c r="H179" s="105"/>
      <c r="I179" s="66"/>
      <c r="J179" s="11" t="s">
        <v>13</v>
      </c>
      <c r="K179" s="12">
        <v>30000</v>
      </c>
      <c r="L179" s="67"/>
      <c r="M179" s="161"/>
      <c r="N179" s="161"/>
      <c r="O179" s="161"/>
    </row>
    <row r="180" spans="1:15">
      <c r="A180" s="101"/>
      <c r="B180" s="103"/>
      <c r="C180" s="109"/>
      <c r="D180" s="107"/>
      <c r="E180" s="107"/>
      <c r="F180" s="107"/>
      <c r="G180" s="107"/>
      <c r="H180" s="106">
        <v>2020</v>
      </c>
      <c r="I180" s="66"/>
      <c r="J180" s="11" t="s">
        <v>14</v>
      </c>
      <c r="K180" s="12">
        <v>30000</v>
      </c>
      <c r="L180" s="67"/>
      <c r="M180" s="161"/>
      <c r="N180" s="161"/>
      <c r="O180" s="161"/>
    </row>
    <row r="181" spans="1:15">
      <c r="A181" s="101"/>
      <c r="B181" s="103"/>
      <c r="C181" s="109"/>
      <c r="D181" s="107"/>
      <c r="E181" s="107"/>
      <c r="F181" s="107"/>
      <c r="G181" s="107"/>
      <c r="H181" s="106"/>
      <c r="I181" s="66"/>
      <c r="J181" s="11" t="s">
        <v>15</v>
      </c>
      <c r="K181" s="12">
        <v>0</v>
      </c>
      <c r="L181" s="67"/>
      <c r="M181" s="161"/>
      <c r="N181" s="161"/>
      <c r="O181" s="161"/>
    </row>
    <row r="182" spans="1:15">
      <c r="A182" s="101"/>
      <c r="B182" s="104"/>
      <c r="C182" s="110"/>
      <c r="D182" s="107"/>
      <c r="E182" s="107"/>
      <c r="F182" s="107"/>
      <c r="G182" s="107"/>
      <c r="H182" s="106"/>
      <c r="I182" s="66"/>
      <c r="J182" s="11" t="s">
        <v>174</v>
      </c>
      <c r="K182" s="13">
        <v>0</v>
      </c>
      <c r="L182" s="67"/>
      <c r="M182" s="162"/>
      <c r="N182" s="162"/>
      <c r="O182" s="162"/>
    </row>
    <row r="183" spans="1:15">
      <c r="A183" s="85" t="s">
        <v>143</v>
      </c>
      <c r="B183" s="55">
        <v>60014</v>
      </c>
      <c r="C183" s="98">
        <v>6050</v>
      </c>
      <c r="D183" s="80" t="s">
        <v>156</v>
      </c>
      <c r="E183" s="80"/>
      <c r="F183" s="80"/>
      <c r="G183" s="60" t="s">
        <v>17</v>
      </c>
      <c r="H183" s="81">
        <v>2020</v>
      </c>
      <c r="I183" s="62">
        <f>SUM(K183)</f>
        <v>1011843.37</v>
      </c>
      <c r="J183" s="53" t="s">
        <v>12</v>
      </c>
      <c r="K183" s="25">
        <f>SUM(K184:K187)</f>
        <v>1011843.37</v>
      </c>
      <c r="L183" s="63">
        <v>1011843.37</v>
      </c>
      <c r="M183" s="152"/>
      <c r="N183" s="152"/>
      <c r="O183" s="152"/>
    </row>
    <row r="184" spans="1:15">
      <c r="A184" s="85"/>
      <c r="B184" s="56"/>
      <c r="C184" s="99"/>
      <c r="D184" s="80"/>
      <c r="E184" s="80"/>
      <c r="F184" s="80"/>
      <c r="G184" s="60"/>
      <c r="H184" s="81"/>
      <c r="I184" s="62"/>
      <c r="J184" s="53" t="s">
        <v>13</v>
      </c>
      <c r="K184" s="34">
        <v>735</v>
      </c>
      <c r="L184" s="63"/>
      <c r="M184" s="161"/>
      <c r="N184" s="161"/>
      <c r="O184" s="161"/>
    </row>
    <row r="185" spans="1:15">
      <c r="A185" s="85"/>
      <c r="B185" s="56"/>
      <c r="C185" s="99"/>
      <c r="D185" s="80"/>
      <c r="E185" s="80"/>
      <c r="F185" s="80"/>
      <c r="G185" s="60"/>
      <c r="H185" s="65">
        <v>2021</v>
      </c>
      <c r="I185" s="62"/>
      <c r="J185" s="53" t="s">
        <v>14</v>
      </c>
      <c r="K185" s="34">
        <v>592005</v>
      </c>
      <c r="L185" s="63"/>
      <c r="M185" s="161"/>
      <c r="N185" s="161"/>
      <c r="O185" s="161"/>
    </row>
    <row r="186" spans="1:15">
      <c r="A186" s="85"/>
      <c r="B186" s="56"/>
      <c r="C186" s="99"/>
      <c r="D186" s="80"/>
      <c r="E186" s="80"/>
      <c r="F186" s="80"/>
      <c r="G186" s="60"/>
      <c r="H186" s="65"/>
      <c r="I186" s="62"/>
      <c r="J186" s="53" t="s">
        <v>15</v>
      </c>
      <c r="K186" s="34">
        <v>0</v>
      </c>
      <c r="L186" s="63"/>
      <c r="M186" s="161"/>
      <c r="N186" s="161"/>
      <c r="O186" s="161"/>
    </row>
    <row r="187" spans="1:15">
      <c r="A187" s="85"/>
      <c r="B187" s="57"/>
      <c r="C187" s="100"/>
      <c r="D187" s="80"/>
      <c r="E187" s="80"/>
      <c r="F187" s="80"/>
      <c r="G187" s="60"/>
      <c r="H187" s="65"/>
      <c r="I187" s="62"/>
      <c r="J187" s="53" t="s">
        <v>236</v>
      </c>
      <c r="K187" s="17">
        <v>419103.37</v>
      </c>
      <c r="L187" s="63"/>
      <c r="M187" s="162"/>
      <c r="N187" s="162"/>
      <c r="O187" s="162"/>
    </row>
    <row r="188" spans="1:15">
      <c r="A188" s="85" t="s">
        <v>187</v>
      </c>
      <c r="B188" s="55">
        <v>60014</v>
      </c>
      <c r="C188" s="98">
        <v>6050</v>
      </c>
      <c r="D188" s="80" t="s">
        <v>188</v>
      </c>
      <c r="E188" s="80"/>
      <c r="F188" s="80"/>
      <c r="G188" s="60" t="s">
        <v>17</v>
      </c>
      <c r="H188" s="81">
        <v>2020</v>
      </c>
      <c r="I188" s="62">
        <f>SUM(K188)</f>
        <v>55000</v>
      </c>
      <c r="J188" s="51" t="s">
        <v>12</v>
      </c>
      <c r="K188" s="25">
        <f>SUM(K189:K192)</f>
        <v>55000</v>
      </c>
      <c r="L188" s="63">
        <v>55000</v>
      </c>
      <c r="M188" s="152"/>
      <c r="N188" s="152"/>
      <c r="O188" s="152"/>
    </row>
    <row r="189" spans="1:15">
      <c r="A189" s="85"/>
      <c r="B189" s="56"/>
      <c r="C189" s="99"/>
      <c r="D189" s="80"/>
      <c r="E189" s="80"/>
      <c r="F189" s="80"/>
      <c r="G189" s="60"/>
      <c r="H189" s="81"/>
      <c r="I189" s="62"/>
      <c r="J189" s="51" t="s">
        <v>13</v>
      </c>
      <c r="K189" s="34">
        <v>20000</v>
      </c>
      <c r="L189" s="63"/>
      <c r="M189" s="161"/>
      <c r="N189" s="161"/>
      <c r="O189" s="161"/>
    </row>
    <row r="190" spans="1:15">
      <c r="A190" s="85"/>
      <c r="B190" s="56"/>
      <c r="C190" s="99"/>
      <c r="D190" s="80"/>
      <c r="E190" s="80"/>
      <c r="F190" s="80"/>
      <c r="G190" s="60"/>
      <c r="H190" s="65">
        <v>2021</v>
      </c>
      <c r="I190" s="62"/>
      <c r="J190" s="51" t="s">
        <v>14</v>
      </c>
      <c r="K190" s="34">
        <v>35000</v>
      </c>
      <c r="L190" s="63"/>
      <c r="M190" s="161"/>
      <c r="N190" s="161"/>
      <c r="O190" s="161"/>
    </row>
    <row r="191" spans="1:15">
      <c r="A191" s="85"/>
      <c r="B191" s="56"/>
      <c r="C191" s="99"/>
      <c r="D191" s="80"/>
      <c r="E191" s="80"/>
      <c r="F191" s="80"/>
      <c r="G191" s="60"/>
      <c r="H191" s="65"/>
      <c r="I191" s="62"/>
      <c r="J191" s="51" t="s">
        <v>15</v>
      </c>
      <c r="K191" s="34">
        <v>0</v>
      </c>
      <c r="L191" s="63"/>
      <c r="M191" s="161"/>
      <c r="N191" s="161"/>
      <c r="O191" s="161"/>
    </row>
    <row r="192" spans="1:15">
      <c r="A192" s="85"/>
      <c r="B192" s="57"/>
      <c r="C192" s="100"/>
      <c r="D192" s="80"/>
      <c r="E192" s="80"/>
      <c r="F192" s="80"/>
      <c r="G192" s="60"/>
      <c r="H192" s="65"/>
      <c r="I192" s="62"/>
      <c r="J192" s="51" t="s">
        <v>21</v>
      </c>
      <c r="K192" s="17">
        <v>0</v>
      </c>
      <c r="L192" s="63"/>
      <c r="M192" s="162"/>
      <c r="N192" s="162"/>
      <c r="O192" s="162"/>
    </row>
    <row r="193" spans="1:15">
      <c r="A193" s="85" t="s">
        <v>76</v>
      </c>
      <c r="B193" s="55">
        <v>60014</v>
      </c>
      <c r="C193" s="98">
        <v>6050</v>
      </c>
      <c r="D193" s="80" t="s">
        <v>189</v>
      </c>
      <c r="E193" s="80"/>
      <c r="F193" s="80"/>
      <c r="G193" s="60" t="s">
        <v>17</v>
      </c>
      <c r="H193" s="81">
        <v>2019</v>
      </c>
      <c r="I193" s="62">
        <f>SUM(K193)</f>
        <v>2417718</v>
      </c>
      <c r="J193" s="53" t="s">
        <v>12</v>
      </c>
      <c r="K193" s="25">
        <f>SUM(K194:K197)</f>
        <v>2417718</v>
      </c>
      <c r="L193" s="63">
        <v>4628254.71</v>
      </c>
      <c r="M193" s="152"/>
      <c r="N193" s="152"/>
      <c r="O193" s="152"/>
    </row>
    <row r="194" spans="1:15">
      <c r="A194" s="85"/>
      <c r="B194" s="56"/>
      <c r="C194" s="99"/>
      <c r="D194" s="80"/>
      <c r="E194" s="80"/>
      <c r="F194" s="80"/>
      <c r="G194" s="60"/>
      <c r="H194" s="81"/>
      <c r="I194" s="62"/>
      <c r="J194" s="53" t="s">
        <v>13</v>
      </c>
      <c r="K194" s="34">
        <v>908859</v>
      </c>
      <c r="L194" s="63"/>
      <c r="M194" s="161"/>
      <c r="N194" s="161"/>
      <c r="O194" s="161"/>
    </row>
    <row r="195" spans="1:15">
      <c r="A195" s="85"/>
      <c r="B195" s="56"/>
      <c r="C195" s="99"/>
      <c r="D195" s="80"/>
      <c r="E195" s="80"/>
      <c r="F195" s="80"/>
      <c r="G195" s="60"/>
      <c r="H195" s="65">
        <v>2020</v>
      </c>
      <c r="I195" s="62"/>
      <c r="J195" s="53" t="s">
        <v>14</v>
      </c>
      <c r="K195" s="34">
        <v>1208859</v>
      </c>
      <c r="L195" s="63"/>
      <c r="M195" s="161"/>
      <c r="N195" s="161"/>
      <c r="O195" s="161"/>
    </row>
    <row r="196" spans="1:15">
      <c r="A196" s="85"/>
      <c r="B196" s="56"/>
      <c r="C196" s="99"/>
      <c r="D196" s="80"/>
      <c r="E196" s="80"/>
      <c r="F196" s="80"/>
      <c r="G196" s="60"/>
      <c r="H196" s="65"/>
      <c r="I196" s="62"/>
      <c r="J196" s="53" t="s">
        <v>206</v>
      </c>
      <c r="K196" s="34">
        <v>300000</v>
      </c>
      <c r="L196" s="63"/>
      <c r="M196" s="161"/>
      <c r="N196" s="161"/>
      <c r="O196" s="161"/>
    </row>
    <row r="197" spans="1:15">
      <c r="A197" s="85"/>
      <c r="B197" s="57"/>
      <c r="C197" s="100"/>
      <c r="D197" s="80"/>
      <c r="E197" s="80"/>
      <c r="F197" s="80"/>
      <c r="G197" s="60"/>
      <c r="H197" s="65"/>
      <c r="I197" s="62"/>
      <c r="J197" s="53" t="s">
        <v>119</v>
      </c>
      <c r="K197" s="17">
        <v>0</v>
      </c>
      <c r="L197" s="63"/>
      <c r="M197" s="162"/>
      <c r="N197" s="162"/>
      <c r="O197" s="162"/>
    </row>
    <row r="198" spans="1:15">
      <c r="A198" s="101" t="s">
        <v>77</v>
      </c>
      <c r="B198" s="102">
        <v>60014</v>
      </c>
      <c r="C198" s="108">
        <v>6050</v>
      </c>
      <c r="D198" s="107" t="s">
        <v>34</v>
      </c>
      <c r="E198" s="107"/>
      <c r="F198" s="107"/>
      <c r="G198" s="107" t="s">
        <v>17</v>
      </c>
      <c r="H198" s="105">
        <v>2020</v>
      </c>
      <c r="I198" s="66">
        <f>SUM(K198)</f>
        <v>30000</v>
      </c>
      <c r="J198" s="11" t="s">
        <v>12</v>
      </c>
      <c r="K198" s="23">
        <f>SUM(K199:K202)</f>
        <v>30000</v>
      </c>
      <c r="L198" s="67">
        <v>30000</v>
      </c>
      <c r="M198" s="152"/>
      <c r="N198" s="152"/>
      <c r="O198" s="152"/>
    </row>
    <row r="199" spans="1:15">
      <c r="A199" s="101"/>
      <c r="B199" s="103"/>
      <c r="C199" s="109"/>
      <c r="D199" s="107"/>
      <c r="E199" s="107"/>
      <c r="F199" s="107"/>
      <c r="G199" s="107"/>
      <c r="H199" s="105"/>
      <c r="I199" s="66"/>
      <c r="J199" s="11" t="s">
        <v>13</v>
      </c>
      <c r="K199" s="12">
        <v>15000</v>
      </c>
      <c r="L199" s="67"/>
      <c r="M199" s="161"/>
      <c r="N199" s="161"/>
      <c r="O199" s="161"/>
    </row>
    <row r="200" spans="1:15">
      <c r="A200" s="101"/>
      <c r="B200" s="103"/>
      <c r="C200" s="109"/>
      <c r="D200" s="107"/>
      <c r="E200" s="107"/>
      <c r="F200" s="107"/>
      <c r="G200" s="107"/>
      <c r="H200" s="106">
        <v>2020</v>
      </c>
      <c r="I200" s="66"/>
      <c r="J200" s="11" t="s">
        <v>14</v>
      </c>
      <c r="K200" s="12">
        <v>15000</v>
      </c>
      <c r="L200" s="67"/>
      <c r="M200" s="161"/>
      <c r="N200" s="161"/>
      <c r="O200" s="161"/>
    </row>
    <row r="201" spans="1:15">
      <c r="A201" s="101"/>
      <c r="B201" s="103"/>
      <c r="C201" s="109"/>
      <c r="D201" s="107"/>
      <c r="E201" s="107"/>
      <c r="F201" s="107"/>
      <c r="G201" s="107"/>
      <c r="H201" s="106"/>
      <c r="I201" s="66"/>
      <c r="J201" s="11" t="s">
        <v>15</v>
      </c>
      <c r="K201" s="12">
        <v>0</v>
      </c>
      <c r="L201" s="67"/>
      <c r="M201" s="161"/>
      <c r="N201" s="161"/>
      <c r="O201" s="161"/>
    </row>
    <row r="202" spans="1:15">
      <c r="A202" s="101"/>
      <c r="B202" s="104"/>
      <c r="C202" s="110"/>
      <c r="D202" s="107"/>
      <c r="E202" s="107"/>
      <c r="F202" s="107"/>
      <c r="G202" s="107"/>
      <c r="H202" s="106"/>
      <c r="I202" s="66"/>
      <c r="J202" s="11" t="s">
        <v>21</v>
      </c>
      <c r="K202" s="13">
        <v>0</v>
      </c>
      <c r="L202" s="67"/>
      <c r="M202" s="162"/>
      <c r="N202" s="162"/>
      <c r="O202" s="162"/>
    </row>
    <row r="203" spans="1:15">
      <c r="A203" s="101" t="s">
        <v>78</v>
      </c>
      <c r="B203" s="102">
        <v>60014</v>
      </c>
      <c r="C203" s="108">
        <v>6050</v>
      </c>
      <c r="D203" s="107" t="s">
        <v>35</v>
      </c>
      <c r="E203" s="107"/>
      <c r="F203" s="107"/>
      <c r="G203" s="107" t="s">
        <v>17</v>
      </c>
      <c r="H203" s="105">
        <v>2020</v>
      </c>
      <c r="I203" s="66">
        <f>SUM(K203)</f>
        <v>40000</v>
      </c>
      <c r="J203" s="11" t="s">
        <v>12</v>
      </c>
      <c r="K203" s="23">
        <f>SUM(K204:K207)</f>
        <v>40000</v>
      </c>
      <c r="L203" s="67">
        <v>40000</v>
      </c>
      <c r="M203" s="163"/>
      <c r="N203" s="152"/>
      <c r="O203" s="160"/>
    </row>
    <row r="204" spans="1:15">
      <c r="A204" s="101"/>
      <c r="B204" s="103"/>
      <c r="C204" s="109"/>
      <c r="D204" s="107"/>
      <c r="E204" s="107"/>
      <c r="F204" s="107"/>
      <c r="G204" s="107"/>
      <c r="H204" s="105"/>
      <c r="I204" s="66"/>
      <c r="J204" s="11" t="s">
        <v>13</v>
      </c>
      <c r="K204" s="12">
        <v>20000</v>
      </c>
      <c r="L204" s="67"/>
      <c r="M204" s="164"/>
      <c r="N204" s="161"/>
      <c r="O204" s="150"/>
    </row>
    <row r="205" spans="1:15">
      <c r="A205" s="101"/>
      <c r="B205" s="103"/>
      <c r="C205" s="109"/>
      <c r="D205" s="107"/>
      <c r="E205" s="107"/>
      <c r="F205" s="107"/>
      <c r="G205" s="107"/>
      <c r="H205" s="106">
        <v>2020</v>
      </c>
      <c r="I205" s="66"/>
      <c r="J205" s="11" t="s">
        <v>14</v>
      </c>
      <c r="K205" s="12">
        <v>20000</v>
      </c>
      <c r="L205" s="67"/>
      <c r="M205" s="164"/>
      <c r="N205" s="161"/>
      <c r="O205" s="150"/>
    </row>
    <row r="206" spans="1:15">
      <c r="A206" s="101"/>
      <c r="B206" s="103"/>
      <c r="C206" s="109"/>
      <c r="D206" s="107"/>
      <c r="E206" s="107"/>
      <c r="F206" s="107"/>
      <c r="G206" s="107"/>
      <c r="H206" s="106"/>
      <c r="I206" s="66"/>
      <c r="J206" s="11" t="s">
        <v>15</v>
      </c>
      <c r="K206" s="12">
        <v>0</v>
      </c>
      <c r="L206" s="67"/>
      <c r="M206" s="164"/>
      <c r="N206" s="161"/>
      <c r="O206" s="150"/>
    </row>
    <row r="207" spans="1:15">
      <c r="A207" s="101"/>
      <c r="B207" s="104"/>
      <c r="C207" s="110"/>
      <c r="D207" s="107"/>
      <c r="E207" s="107"/>
      <c r="F207" s="107"/>
      <c r="G207" s="107"/>
      <c r="H207" s="106"/>
      <c r="I207" s="66"/>
      <c r="J207" s="11" t="s">
        <v>21</v>
      </c>
      <c r="K207" s="13">
        <v>0</v>
      </c>
      <c r="L207" s="67"/>
      <c r="M207" s="165"/>
      <c r="N207" s="162"/>
      <c r="O207" s="166"/>
    </row>
    <row r="208" spans="1:15">
      <c r="A208" s="85" t="s">
        <v>79</v>
      </c>
      <c r="B208" s="55">
        <v>60014</v>
      </c>
      <c r="C208" s="98">
        <v>6050</v>
      </c>
      <c r="D208" s="80" t="s">
        <v>36</v>
      </c>
      <c r="E208" s="80"/>
      <c r="F208" s="80"/>
      <c r="G208" s="80" t="s">
        <v>17</v>
      </c>
      <c r="H208" s="81">
        <v>2019</v>
      </c>
      <c r="I208" s="62">
        <f>SUM(K208)</f>
        <v>857960</v>
      </c>
      <c r="J208" s="39" t="s">
        <v>12</v>
      </c>
      <c r="K208" s="25">
        <f>SUM(K209:K212)</f>
        <v>857960</v>
      </c>
      <c r="L208" s="63">
        <v>1214972.6499999999</v>
      </c>
      <c r="M208" s="163"/>
      <c r="N208" s="152"/>
      <c r="O208" s="152"/>
    </row>
    <row r="209" spans="1:15">
      <c r="A209" s="85"/>
      <c r="B209" s="56"/>
      <c r="C209" s="99"/>
      <c r="D209" s="80"/>
      <c r="E209" s="80"/>
      <c r="F209" s="80"/>
      <c r="G209" s="80"/>
      <c r="H209" s="81"/>
      <c r="I209" s="62"/>
      <c r="J209" s="39" t="s">
        <v>13</v>
      </c>
      <c r="K209" s="34">
        <v>157233</v>
      </c>
      <c r="L209" s="63"/>
      <c r="M209" s="164"/>
      <c r="N209" s="161"/>
      <c r="O209" s="161"/>
    </row>
    <row r="210" spans="1:15">
      <c r="A210" s="85"/>
      <c r="B210" s="56"/>
      <c r="C210" s="99"/>
      <c r="D210" s="80"/>
      <c r="E210" s="80"/>
      <c r="F210" s="80"/>
      <c r="G210" s="80"/>
      <c r="H210" s="65">
        <v>2020</v>
      </c>
      <c r="I210" s="62"/>
      <c r="J210" s="39" t="s">
        <v>14</v>
      </c>
      <c r="K210" s="34">
        <v>304733</v>
      </c>
      <c r="L210" s="63"/>
      <c r="M210" s="164"/>
      <c r="N210" s="161"/>
      <c r="O210" s="161"/>
    </row>
    <row r="211" spans="1:15">
      <c r="A211" s="85"/>
      <c r="B211" s="56"/>
      <c r="C211" s="99"/>
      <c r="D211" s="80"/>
      <c r="E211" s="80"/>
      <c r="F211" s="80"/>
      <c r="G211" s="80"/>
      <c r="H211" s="65"/>
      <c r="I211" s="62"/>
      <c r="J211" s="39" t="s">
        <v>206</v>
      </c>
      <c r="K211" s="34">
        <v>150000</v>
      </c>
      <c r="L211" s="63"/>
      <c r="M211" s="164"/>
      <c r="N211" s="161"/>
      <c r="O211" s="161"/>
    </row>
    <row r="212" spans="1:15">
      <c r="A212" s="85"/>
      <c r="B212" s="57"/>
      <c r="C212" s="100"/>
      <c r="D212" s="80"/>
      <c r="E212" s="80"/>
      <c r="F212" s="80"/>
      <c r="G212" s="80"/>
      <c r="H212" s="65"/>
      <c r="I212" s="62"/>
      <c r="J212" s="39" t="s">
        <v>119</v>
      </c>
      <c r="K212" s="17">
        <v>245994</v>
      </c>
      <c r="L212" s="63"/>
      <c r="M212" s="165"/>
      <c r="N212" s="162"/>
      <c r="O212" s="162"/>
    </row>
    <row r="213" spans="1:15">
      <c r="A213" s="101" t="s">
        <v>80</v>
      </c>
      <c r="B213" s="102">
        <v>60014</v>
      </c>
      <c r="C213" s="108">
        <v>6050</v>
      </c>
      <c r="D213" s="107" t="s">
        <v>37</v>
      </c>
      <c r="E213" s="107"/>
      <c r="F213" s="107"/>
      <c r="G213" s="107" t="s">
        <v>17</v>
      </c>
      <c r="H213" s="105">
        <v>2019</v>
      </c>
      <c r="I213" s="62">
        <f>SUM(K213)</f>
        <v>120000</v>
      </c>
      <c r="J213" s="11" t="s">
        <v>12</v>
      </c>
      <c r="K213" s="23">
        <f>SUM(K214:K217)</f>
        <v>120000</v>
      </c>
      <c r="L213" s="67">
        <v>60000</v>
      </c>
      <c r="M213" s="152"/>
      <c r="N213" s="152"/>
      <c r="O213" s="152"/>
    </row>
    <row r="214" spans="1:15">
      <c r="A214" s="101"/>
      <c r="B214" s="103"/>
      <c r="C214" s="109"/>
      <c r="D214" s="107"/>
      <c r="E214" s="107"/>
      <c r="F214" s="107"/>
      <c r="G214" s="107"/>
      <c r="H214" s="105"/>
      <c r="I214" s="62"/>
      <c r="J214" s="11" t="s">
        <v>13</v>
      </c>
      <c r="K214" s="12">
        <v>40000</v>
      </c>
      <c r="L214" s="67"/>
      <c r="M214" s="161"/>
      <c r="N214" s="161"/>
      <c r="O214" s="161"/>
    </row>
    <row r="215" spans="1:15">
      <c r="A215" s="101"/>
      <c r="B215" s="103"/>
      <c r="C215" s="109"/>
      <c r="D215" s="107"/>
      <c r="E215" s="107"/>
      <c r="F215" s="107"/>
      <c r="G215" s="107"/>
      <c r="H215" s="106">
        <v>2021</v>
      </c>
      <c r="I215" s="62"/>
      <c r="J215" s="11" t="s">
        <v>14</v>
      </c>
      <c r="K215" s="12">
        <v>40000</v>
      </c>
      <c r="L215" s="67"/>
      <c r="M215" s="161"/>
      <c r="N215" s="161"/>
      <c r="O215" s="161"/>
    </row>
    <row r="216" spans="1:15">
      <c r="A216" s="101"/>
      <c r="B216" s="103"/>
      <c r="C216" s="109"/>
      <c r="D216" s="107"/>
      <c r="E216" s="107"/>
      <c r="F216" s="107"/>
      <c r="G216" s="107"/>
      <c r="H216" s="106"/>
      <c r="I216" s="62"/>
      <c r="J216" s="11" t="s">
        <v>15</v>
      </c>
      <c r="K216" s="12">
        <v>0</v>
      </c>
      <c r="L216" s="67"/>
      <c r="M216" s="161"/>
      <c r="N216" s="161"/>
      <c r="O216" s="161"/>
    </row>
    <row r="217" spans="1:15">
      <c r="A217" s="101"/>
      <c r="B217" s="104"/>
      <c r="C217" s="110"/>
      <c r="D217" s="107"/>
      <c r="E217" s="107"/>
      <c r="F217" s="107"/>
      <c r="G217" s="107"/>
      <c r="H217" s="106"/>
      <c r="I217" s="62"/>
      <c r="J217" s="11" t="s">
        <v>21</v>
      </c>
      <c r="K217" s="13">
        <v>40000</v>
      </c>
      <c r="L217" s="67"/>
      <c r="M217" s="162"/>
      <c r="N217" s="162"/>
      <c r="O217" s="162"/>
    </row>
    <row r="218" spans="1:15">
      <c r="A218" s="85" t="s">
        <v>81</v>
      </c>
      <c r="B218" s="55">
        <v>60014</v>
      </c>
      <c r="C218" s="85">
        <v>6050</v>
      </c>
      <c r="D218" s="80" t="s">
        <v>38</v>
      </c>
      <c r="E218" s="80"/>
      <c r="F218" s="80"/>
      <c r="G218" s="80" t="s">
        <v>17</v>
      </c>
      <c r="H218" s="81">
        <v>2020</v>
      </c>
      <c r="I218" s="62">
        <f>SUM(K218)</f>
        <v>1299088</v>
      </c>
      <c r="J218" s="16" t="s">
        <v>12</v>
      </c>
      <c r="K218" s="25">
        <f>SUM(K219:K222)</f>
        <v>1299088</v>
      </c>
      <c r="L218" s="63">
        <v>2307399.06</v>
      </c>
      <c r="M218" s="152"/>
      <c r="N218" s="152"/>
      <c r="O218" s="152"/>
    </row>
    <row r="219" spans="1:15">
      <c r="A219" s="85"/>
      <c r="B219" s="56"/>
      <c r="C219" s="85"/>
      <c r="D219" s="80"/>
      <c r="E219" s="80"/>
      <c r="F219" s="80"/>
      <c r="G219" s="80"/>
      <c r="H219" s="81"/>
      <c r="I219" s="62"/>
      <c r="J219" s="16" t="s">
        <v>13</v>
      </c>
      <c r="K219" s="18">
        <v>650794</v>
      </c>
      <c r="L219" s="63"/>
      <c r="M219" s="161"/>
      <c r="N219" s="161"/>
      <c r="O219" s="161"/>
    </row>
    <row r="220" spans="1:15">
      <c r="A220" s="85"/>
      <c r="B220" s="56"/>
      <c r="C220" s="85"/>
      <c r="D220" s="80"/>
      <c r="E220" s="80"/>
      <c r="F220" s="80"/>
      <c r="G220" s="80"/>
      <c r="H220" s="65">
        <v>2020</v>
      </c>
      <c r="I220" s="62"/>
      <c r="J220" s="16" t="s">
        <v>14</v>
      </c>
      <c r="K220" s="18">
        <v>648294</v>
      </c>
      <c r="L220" s="63"/>
      <c r="M220" s="161"/>
      <c r="N220" s="161"/>
      <c r="O220" s="161"/>
    </row>
    <row r="221" spans="1:15">
      <c r="A221" s="85"/>
      <c r="B221" s="56"/>
      <c r="C221" s="85"/>
      <c r="D221" s="80"/>
      <c r="E221" s="80"/>
      <c r="F221" s="80"/>
      <c r="G221" s="80"/>
      <c r="H221" s="65"/>
      <c r="I221" s="62"/>
      <c r="J221" s="16" t="s">
        <v>15</v>
      </c>
      <c r="K221" s="18">
        <v>0</v>
      </c>
      <c r="L221" s="63"/>
      <c r="M221" s="161"/>
      <c r="N221" s="161"/>
      <c r="O221" s="161"/>
    </row>
    <row r="222" spans="1:15">
      <c r="A222" s="85"/>
      <c r="B222" s="57"/>
      <c r="C222" s="85"/>
      <c r="D222" s="80"/>
      <c r="E222" s="80"/>
      <c r="F222" s="80"/>
      <c r="G222" s="80"/>
      <c r="H222" s="65"/>
      <c r="I222" s="62"/>
      <c r="J222" s="16" t="s">
        <v>119</v>
      </c>
      <c r="K222" s="17">
        <v>0</v>
      </c>
      <c r="L222" s="63"/>
      <c r="M222" s="162"/>
      <c r="N222" s="162"/>
      <c r="O222" s="162"/>
    </row>
    <row r="223" spans="1:15">
      <c r="A223" s="85" t="s">
        <v>179</v>
      </c>
      <c r="B223" s="55">
        <v>60014</v>
      </c>
      <c r="C223" s="85">
        <v>6050</v>
      </c>
      <c r="D223" s="80" t="s">
        <v>180</v>
      </c>
      <c r="E223" s="80"/>
      <c r="F223" s="80"/>
      <c r="G223" s="80" t="s">
        <v>17</v>
      </c>
      <c r="H223" s="81">
        <v>2019</v>
      </c>
      <c r="I223" s="62">
        <f>SUM(K223)</f>
        <v>19065</v>
      </c>
      <c r="J223" s="39" t="s">
        <v>12</v>
      </c>
      <c r="K223" s="25">
        <f>SUM(K224:K227)</f>
        <v>19065</v>
      </c>
      <c r="L223" s="63">
        <v>19065</v>
      </c>
      <c r="M223" s="152"/>
      <c r="N223" s="152"/>
      <c r="O223" s="152"/>
    </row>
    <row r="224" spans="1:15">
      <c r="A224" s="85"/>
      <c r="B224" s="56"/>
      <c r="C224" s="85"/>
      <c r="D224" s="80"/>
      <c r="E224" s="80"/>
      <c r="F224" s="80"/>
      <c r="G224" s="80"/>
      <c r="H224" s="81"/>
      <c r="I224" s="62"/>
      <c r="J224" s="39" t="s">
        <v>13</v>
      </c>
      <c r="K224" s="18">
        <v>19065</v>
      </c>
      <c r="L224" s="63"/>
      <c r="M224" s="161"/>
      <c r="N224" s="161"/>
      <c r="O224" s="161"/>
    </row>
    <row r="225" spans="1:15">
      <c r="A225" s="85"/>
      <c r="B225" s="56"/>
      <c r="C225" s="85"/>
      <c r="D225" s="80"/>
      <c r="E225" s="80"/>
      <c r="F225" s="80"/>
      <c r="G225" s="80"/>
      <c r="H225" s="65">
        <v>2020</v>
      </c>
      <c r="I225" s="62"/>
      <c r="J225" s="39" t="s">
        <v>14</v>
      </c>
      <c r="K225" s="18">
        <v>0</v>
      </c>
      <c r="L225" s="63"/>
      <c r="M225" s="161"/>
      <c r="N225" s="161"/>
      <c r="O225" s="161"/>
    </row>
    <row r="226" spans="1:15">
      <c r="A226" s="85"/>
      <c r="B226" s="56"/>
      <c r="C226" s="85"/>
      <c r="D226" s="80"/>
      <c r="E226" s="80"/>
      <c r="F226" s="80"/>
      <c r="G226" s="80"/>
      <c r="H226" s="65"/>
      <c r="I226" s="62"/>
      <c r="J226" s="39" t="s">
        <v>15</v>
      </c>
      <c r="K226" s="18">
        <v>0</v>
      </c>
      <c r="L226" s="63"/>
      <c r="M226" s="161"/>
      <c r="N226" s="161"/>
      <c r="O226" s="161"/>
    </row>
    <row r="227" spans="1:15">
      <c r="A227" s="85"/>
      <c r="B227" s="57"/>
      <c r="C227" s="85"/>
      <c r="D227" s="80"/>
      <c r="E227" s="80"/>
      <c r="F227" s="80"/>
      <c r="G227" s="80"/>
      <c r="H227" s="65"/>
      <c r="I227" s="62"/>
      <c r="J227" s="39" t="s">
        <v>21</v>
      </c>
      <c r="K227" s="17">
        <v>0</v>
      </c>
      <c r="L227" s="63"/>
      <c r="M227" s="162"/>
      <c r="N227" s="162"/>
      <c r="O227" s="162"/>
    </row>
    <row r="228" spans="1:15" ht="15" customHeight="1">
      <c r="A228" s="85" t="s">
        <v>226</v>
      </c>
      <c r="B228" s="55">
        <v>60014</v>
      </c>
      <c r="C228" s="85">
        <v>6050</v>
      </c>
      <c r="D228" s="80" t="s">
        <v>227</v>
      </c>
      <c r="E228" s="80"/>
      <c r="F228" s="80"/>
      <c r="G228" s="60" t="s">
        <v>17</v>
      </c>
      <c r="H228" s="81">
        <v>2020</v>
      </c>
      <c r="I228" s="62">
        <v>1506088.09</v>
      </c>
      <c r="J228" s="53" t="s">
        <v>12</v>
      </c>
      <c r="K228" s="25">
        <f>SUM(K229:K232)</f>
        <v>772421.37</v>
      </c>
      <c r="L228" s="63">
        <v>772421.37</v>
      </c>
      <c r="M228" s="152"/>
      <c r="N228" s="152"/>
      <c r="O228" s="152"/>
    </row>
    <row r="229" spans="1:15">
      <c r="A229" s="85"/>
      <c r="B229" s="56"/>
      <c r="C229" s="85"/>
      <c r="D229" s="80"/>
      <c r="E229" s="80"/>
      <c r="F229" s="80"/>
      <c r="G229" s="60"/>
      <c r="H229" s="81"/>
      <c r="I229" s="62"/>
      <c r="J229" s="53" t="s">
        <v>13</v>
      </c>
      <c r="K229" s="18">
        <v>413200</v>
      </c>
      <c r="L229" s="63"/>
      <c r="M229" s="161"/>
      <c r="N229" s="161"/>
      <c r="O229" s="161"/>
    </row>
    <row r="230" spans="1:15">
      <c r="A230" s="85"/>
      <c r="B230" s="56"/>
      <c r="C230" s="85"/>
      <c r="D230" s="80"/>
      <c r="E230" s="80"/>
      <c r="F230" s="80"/>
      <c r="G230" s="60"/>
      <c r="H230" s="65">
        <v>2021</v>
      </c>
      <c r="I230" s="62"/>
      <c r="J230" s="53" t="s">
        <v>14</v>
      </c>
      <c r="K230" s="18">
        <v>0</v>
      </c>
      <c r="L230" s="63"/>
      <c r="M230" s="161"/>
      <c r="N230" s="161"/>
      <c r="O230" s="161"/>
    </row>
    <row r="231" spans="1:15">
      <c r="A231" s="85"/>
      <c r="B231" s="56"/>
      <c r="C231" s="85"/>
      <c r="D231" s="80"/>
      <c r="E231" s="80"/>
      <c r="F231" s="80"/>
      <c r="G231" s="60"/>
      <c r="H231" s="65"/>
      <c r="I231" s="62"/>
      <c r="J231" s="53" t="s">
        <v>15</v>
      </c>
      <c r="K231" s="18">
        <v>0</v>
      </c>
      <c r="L231" s="63"/>
      <c r="M231" s="161"/>
      <c r="N231" s="161"/>
      <c r="O231" s="161"/>
    </row>
    <row r="232" spans="1:15">
      <c r="A232" s="85"/>
      <c r="B232" s="57"/>
      <c r="C232" s="85"/>
      <c r="D232" s="80"/>
      <c r="E232" s="80"/>
      <c r="F232" s="80"/>
      <c r="G232" s="60"/>
      <c r="H232" s="65"/>
      <c r="I232" s="62"/>
      <c r="J232" s="53" t="s">
        <v>119</v>
      </c>
      <c r="K232" s="17">
        <v>359221.37</v>
      </c>
      <c r="L232" s="63"/>
      <c r="M232" s="162"/>
      <c r="N232" s="162"/>
      <c r="O232" s="162"/>
    </row>
    <row r="233" spans="1:15">
      <c r="A233" s="101" t="s">
        <v>82</v>
      </c>
      <c r="B233" s="102">
        <v>60014</v>
      </c>
      <c r="C233" s="108">
        <v>6050</v>
      </c>
      <c r="D233" s="107" t="s">
        <v>39</v>
      </c>
      <c r="E233" s="107"/>
      <c r="F233" s="107"/>
      <c r="G233" s="107" t="s">
        <v>17</v>
      </c>
      <c r="H233" s="105">
        <v>2020</v>
      </c>
      <c r="I233" s="66">
        <f>SUM(K233)</f>
        <v>1000000</v>
      </c>
      <c r="J233" s="11" t="s">
        <v>12</v>
      </c>
      <c r="K233" s="23">
        <f>SUM(K234:K237)</f>
        <v>1000000</v>
      </c>
      <c r="L233" s="67">
        <v>1899911.42</v>
      </c>
      <c r="M233" s="152"/>
      <c r="N233" s="152"/>
      <c r="O233" s="152"/>
    </row>
    <row r="234" spans="1:15">
      <c r="A234" s="101"/>
      <c r="B234" s="103"/>
      <c r="C234" s="109"/>
      <c r="D234" s="107"/>
      <c r="E234" s="107"/>
      <c r="F234" s="107"/>
      <c r="G234" s="107"/>
      <c r="H234" s="105"/>
      <c r="I234" s="66"/>
      <c r="J234" s="11" t="s">
        <v>13</v>
      </c>
      <c r="K234" s="13">
        <v>500000</v>
      </c>
      <c r="L234" s="67"/>
      <c r="M234" s="161"/>
      <c r="N234" s="161"/>
      <c r="O234" s="161"/>
    </row>
    <row r="235" spans="1:15">
      <c r="A235" s="101"/>
      <c r="B235" s="103"/>
      <c r="C235" s="109"/>
      <c r="D235" s="107"/>
      <c r="E235" s="107"/>
      <c r="F235" s="107"/>
      <c r="G235" s="107"/>
      <c r="H235" s="106">
        <v>2020</v>
      </c>
      <c r="I235" s="66"/>
      <c r="J235" s="11" t="s">
        <v>14</v>
      </c>
      <c r="K235" s="13">
        <v>500000</v>
      </c>
      <c r="L235" s="67"/>
      <c r="M235" s="161"/>
      <c r="N235" s="161"/>
      <c r="O235" s="161"/>
    </row>
    <row r="236" spans="1:15">
      <c r="A236" s="101"/>
      <c r="B236" s="103"/>
      <c r="C236" s="109"/>
      <c r="D236" s="107"/>
      <c r="E236" s="107"/>
      <c r="F236" s="107"/>
      <c r="G236" s="107"/>
      <c r="H236" s="106"/>
      <c r="I236" s="66"/>
      <c r="J236" s="11" t="s">
        <v>15</v>
      </c>
      <c r="K236" s="15">
        <v>0</v>
      </c>
      <c r="L236" s="67"/>
      <c r="M236" s="161"/>
      <c r="N236" s="161"/>
      <c r="O236" s="161"/>
    </row>
    <row r="237" spans="1:15">
      <c r="A237" s="101"/>
      <c r="B237" s="104"/>
      <c r="C237" s="110"/>
      <c r="D237" s="107"/>
      <c r="E237" s="107"/>
      <c r="F237" s="107"/>
      <c r="G237" s="107"/>
      <c r="H237" s="106"/>
      <c r="I237" s="66"/>
      <c r="J237" s="30" t="s">
        <v>119</v>
      </c>
      <c r="K237" s="13">
        <v>0</v>
      </c>
      <c r="L237" s="67"/>
      <c r="M237" s="162"/>
      <c r="N237" s="162"/>
      <c r="O237" s="162"/>
    </row>
    <row r="238" spans="1:15">
      <c r="A238" s="101" t="s">
        <v>83</v>
      </c>
      <c r="B238" s="102">
        <v>60014</v>
      </c>
      <c r="C238" s="101">
        <v>6050</v>
      </c>
      <c r="D238" s="107" t="s">
        <v>40</v>
      </c>
      <c r="E238" s="107"/>
      <c r="F238" s="107"/>
      <c r="G238" s="107" t="s">
        <v>17</v>
      </c>
      <c r="H238" s="105">
        <v>2020</v>
      </c>
      <c r="I238" s="66">
        <f>SUM(K238)</f>
        <v>50000</v>
      </c>
      <c r="J238" s="11" t="s">
        <v>12</v>
      </c>
      <c r="K238" s="23">
        <f>SUM(K239:K242)</f>
        <v>50000</v>
      </c>
      <c r="L238" s="67">
        <v>50000</v>
      </c>
      <c r="M238" s="152"/>
      <c r="N238" s="152"/>
      <c r="O238" s="152"/>
    </row>
    <row r="239" spans="1:15">
      <c r="A239" s="101"/>
      <c r="B239" s="103"/>
      <c r="C239" s="101"/>
      <c r="D239" s="107"/>
      <c r="E239" s="107"/>
      <c r="F239" s="107"/>
      <c r="G239" s="107"/>
      <c r="H239" s="105"/>
      <c r="I239" s="66"/>
      <c r="J239" s="11" t="s">
        <v>13</v>
      </c>
      <c r="K239" s="13">
        <v>25000</v>
      </c>
      <c r="L239" s="67"/>
      <c r="M239" s="161"/>
      <c r="N239" s="161"/>
      <c r="O239" s="161"/>
    </row>
    <row r="240" spans="1:15">
      <c r="A240" s="101"/>
      <c r="B240" s="103"/>
      <c r="C240" s="101"/>
      <c r="D240" s="107"/>
      <c r="E240" s="107"/>
      <c r="F240" s="107"/>
      <c r="G240" s="107"/>
      <c r="H240" s="106">
        <v>2020</v>
      </c>
      <c r="I240" s="66"/>
      <c r="J240" s="11" t="s">
        <v>14</v>
      </c>
      <c r="K240" s="13">
        <v>25000</v>
      </c>
      <c r="L240" s="67"/>
      <c r="M240" s="161"/>
      <c r="N240" s="161"/>
      <c r="O240" s="161"/>
    </row>
    <row r="241" spans="1:15">
      <c r="A241" s="101"/>
      <c r="B241" s="103"/>
      <c r="C241" s="101"/>
      <c r="D241" s="107"/>
      <c r="E241" s="107"/>
      <c r="F241" s="107"/>
      <c r="G241" s="107"/>
      <c r="H241" s="106"/>
      <c r="I241" s="66"/>
      <c r="J241" s="11" t="s">
        <v>15</v>
      </c>
      <c r="K241" s="15">
        <v>0</v>
      </c>
      <c r="L241" s="67"/>
      <c r="M241" s="161"/>
      <c r="N241" s="161"/>
      <c r="O241" s="161"/>
    </row>
    <row r="242" spans="1:15">
      <c r="A242" s="101"/>
      <c r="B242" s="104"/>
      <c r="C242" s="101"/>
      <c r="D242" s="107"/>
      <c r="E242" s="107"/>
      <c r="F242" s="107"/>
      <c r="G242" s="107"/>
      <c r="H242" s="106"/>
      <c r="I242" s="66"/>
      <c r="J242" s="11" t="s">
        <v>21</v>
      </c>
      <c r="K242" s="13">
        <v>0</v>
      </c>
      <c r="L242" s="67"/>
      <c r="M242" s="162"/>
      <c r="N242" s="162"/>
      <c r="O242" s="162"/>
    </row>
    <row r="243" spans="1:15">
      <c r="A243" s="85" t="s">
        <v>84</v>
      </c>
      <c r="B243" s="55">
        <v>60014</v>
      </c>
      <c r="C243" s="85">
        <v>6050</v>
      </c>
      <c r="D243" s="80" t="s">
        <v>41</v>
      </c>
      <c r="E243" s="80"/>
      <c r="F243" s="80"/>
      <c r="G243" s="80" t="s">
        <v>17</v>
      </c>
      <c r="H243" s="81">
        <v>2020</v>
      </c>
      <c r="I243" s="62">
        <v>70000</v>
      </c>
      <c r="J243" s="47" t="s">
        <v>12</v>
      </c>
      <c r="K243" s="25">
        <f>SUM(K244:K247)</f>
        <v>50000</v>
      </c>
      <c r="L243" s="63">
        <v>50000</v>
      </c>
      <c r="M243" s="152"/>
      <c r="N243" s="152"/>
      <c r="O243" s="152"/>
    </row>
    <row r="244" spans="1:15">
      <c r="A244" s="85"/>
      <c r="B244" s="56"/>
      <c r="C244" s="85"/>
      <c r="D244" s="80"/>
      <c r="E244" s="80"/>
      <c r="F244" s="80"/>
      <c r="G244" s="80"/>
      <c r="H244" s="81"/>
      <c r="I244" s="62"/>
      <c r="J244" s="47" t="s">
        <v>13</v>
      </c>
      <c r="K244" s="17">
        <v>15000</v>
      </c>
      <c r="L244" s="63"/>
      <c r="M244" s="161"/>
      <c r="N244" s="161"/>
      <c r="O244" s="161"/>
    </row>
    <row r="245" spans="1:15">
      <c r="A245" s="85"/>
      <c r="B245" s="56"/>
      <c r="C245" s="85"/>
      <c r="D245" s="80"/>
      <c r="E245" s="80"/>
      <c r="F245" s="80"/>
      <c r="G245" s="80"/>
      <c r="H245" s="65">
        <v>2021</v>
      </c>
      <c r="I245" s="62"/>
      <c r="J245" s="47" t="s">
        <v>14</v>
      </c>
      <c r="K245" s="17">
        <v>35000</v>
      </c>
      <c r="L245" s="63"/>
      <c r="M245" s="161"/>
      <c r="N245" s="161"/>
      <c r="O245" s="161"/>
    </row>
    <row r="246" spans="1:15">
      <c r="A246" s="85"/>
      <c r="B246" s="56"/>
      <c r="C246" s="85"/>
      <c r="D246" s="80"/>
      <c r="E246" s="80"/>
      <c r="F246" s="80"/>
      <c r="G246" s="80"/>
      <c r="H246" s="65"/>
      <c r="I246" s="62"/>
      <c r="J246" s="47" t="s">
        <v>15</v>
      </c>
      <c r="K246" s="18">
        <v>0</v>
      </c>
      <c r="L246" s="63"/>
      <c r="M246" s="161"/>
      <c r="N246" s="161"/>
      <c r="O246" s="161"/>
    </row>
    <row r="247" spans="1:15">
      <c r="A247" s="85"/>
      <c r="B247" s="57"/>
      <c r="C247" s="85"/>
      <c r="D247" s="80"/>
      <c r="E247" s="80"/>
      <c r="F247" s="80"/>
      <c r="G247" s="80"/>
      <c r="H247" s="65"/>
      <c r="I247" s="62"/>
      <c r="J247" s="47" t="s">
        <v>21</v>
      </c>
      <c r="K247" s="17">
        <v>0</v>
      </c>
      <c r="L247" s="63"/>
      <c r="M247" s="162"/>
      <c r="N247" s="162"/>
      <c r="O247" s="162"/>
    </row>
    <row r="248" spans="1:15">
      <c r="A248" s="85" t="s">
        <v>232</v>
      </c>
      <c r="B248" s="55">
        <v>60014</v>
      </c>
      <c r="C248" s="85">
        <v>6050</v>
      </c>
      <c r="D248" s="80" t="s">
        <v>233</v>
      </c>
      <c r="E248" s="80"/>
      <c r="F248" s="80"/>
      <c r="G248" s="60" t="s">
        <v>17</v>
      </c>
      <c r="H248" s="81">
        <v>2020</v>
      </c>
      <c r="I248" s="62">
        <v>1007060.17</v>
      </c>
      <c r="J248" s="53" t="s">
        <v>12</v>
      </c>
      <c r="K248" s="25">
        <f>SUM(K249:K252)</f>
        <v>252512.65</v>
      </c>
      <c r="L248" s="63">
        <v>252512.65</v>
      </c>
      <c r="M248" s="152"/>
      <c r="N248" s="152"/>
      <c r="O248" s="152"/>
    </row>
    <row r="249" spans="1:15">
      <c r="A249" s="85"/>
      <c r="B249" s="56"/>
      <c r="C249" s="85"/>
      <c r="D249" s="80"/>
      <c r="E249" s="80"/>
      <c r="F249" s="80"/>
      <c r="G249" s="60"/>
      <c r="H249" s="81"/>
      <c r="I249" s="62"/>
      <c r="J249" s="53" t="s">
        <v>13</v>
      </c>
      <c r="K249" s="17">
        <v>0</v>
      </c>
      <c r="L249" s="63"/>
      <c r="M249" s="161"/>
      <c r="N249" s="161"/>
      <c r="O249" s="161"/>
    </row>
    <row r="250" spans="1:15">
      <c r="A250" s="85"/>
      <c r="B250" s="56"/>
      <c r="C250" s="85"/>
      <c r="D250" s="80"/>
      <c r="E250" s="80"/>
      <c r="F250" s="80"/>
      <c r="G250" s="60"/>
      <c r="H250" s="65">
        <v>2021</v>
      </c>
      <c r="I250" s="62"/>
      <c r="J250" s="53" t="s">
        <v>14</v>
      </c>
      <c r="K250" s="17">
        <v>0</v>
      </c>
      <c r="L250" s="63"/>
      <c r="M250" s="161"/>
      <c r="N250" s="161"/>
      <c r="O250" s="161"/>
    </row>
    <row r="251" spans="1:15">
      <c r="A251" s="85"/>
      <c r="B251" s="56"/>
      <c r="C251" s="85"/>
      <c r="D251" s="80"/>
      <c r="E251" s="80"/>
      <c r="F251" s="80"/>
      <c r="G251" s="60"/>
      <c r="H251" s="65"/>
      <c r="I251" s="62"/>
      <c r="J251" s="53" t="s">
        <v>15</v>
      </c>
      <c r="K251" s="18">
        <v>0</v>
      </c>
      <c r="L251" s="63"/>
      <c r="M251" s="161"/>
      <c r="N251" s="161"/>
      <c r="O251" s="161"/>
    </row>
    <row r="252" spans="1:15">
      <c r="A252" s="85"/>
      <c r="B252" s="57"/>
      <c r="C252" s="85"/>
      <c r="D252" s="80"/>
      <c r="E252" s="80"/>
      <c r="F252" s="80"/>
      <c r="G252" s="60"/>
      <c r="H252" s="65"/>
      <c r="I252" s="62"/>
      <c r="J252" s="53" t="s">
        <v>119</v>
      </c>
      <c r="K252" s="17">
        <v>252512.65</v>
      </c>
      <c r="L252" s="63"/>
      <c r="M252" s="162"/>
      <c r="N252" s="162"/>
      <c r="O252" s="162"/>
    </row>
    <row r="253" spans="1:15">
      <c r="A253" s="101" t="s">
        <v>85</v>
      </c>
      <c r="B253" s="102">
        <v>60014</v>
      </c>
      <c r="C253" s="101">
        <v>6050</v>
      </c>
      <c r="D253" s="107" t="s">
        <v>42</v>
      </c>
      <c r="E253" s="107"/>
      <c r="F253" s="107"/>
      <c r="G253" s="107" t="s">
        <v>17</v>
      </c>
      <c r="H253" s="105">
        <v>2020</v>
      </c>
      <c r="I253" s="66">
        <f>SUM(K253)</f>
        <v>100000</v>
      </c>
      <c r="J253" s="11" t="s">
        <v>12</v>
      </c>
      <c r="K253" s="23">
        <f>SUM(K254:K257)</f>
        <v>100000</v>
      </c>
      <c r="L253" s="67">
        <v>100000</v>
      </c>
      <c r="M253" s="152"/>
      <c r="N253" s="152"/>
      <c r="O253" s="152"/>
    </row>
    <row r="254" spans="1:15">
      <c r="A254" s="101"/>
      <c r="B254" s="103"/>
      <c r="C254" s="101"/>
      <c r="D254" s="107"/>
      <c r="E254" s="107"/>
      <c r="F254" s="107"/>
      <c r="G254" s="107"/>
      <c r="H254" s="105"/>
      <c r="I254" s="66"/>
      <c r="J254" s="11" t="s">
        <v>13</v>
      </c>
      <c r="K254" s="13">
        <v>50000</v>
      </c>
      <c r="L254" s="67"/>
      <c r="M254" s="161"/>
      <c r="N254" s="161"/>
      <c r="O254" s="161"/>
    </row>
    <row r="255" spans="1:15">
      <c r="A255" s="101"/>
      <c r="B255" s="103"/>
      <c r="C255" s="101"/>
      <c r="D255" s="107"/>
      <c r="E255" s="107"/>
      <c r="F255" s="107"/>
      <c r="G255" s="107"/>
      <c r="H255" s="106">
        <v>2020</v>
      </c>
      <c r="I255" s="66"/>
      <c r="J255" s="11" t="s">
        <v>14</v>
      </c>
      <c r="K255" s="13">
        <v>50000</v>
      </c>
      <c r="L255" s="67"/>
      <c r="M255" s="161"/>
      <c r="N255" s="161"/>
      <c r="O255" s="161"/>
    </row>
    <row r="256" spans="1:15">
      <c r="A256" s="101"/>
      <c r="B256" s="103"/>
      <c r="C256" s="101"/>
      <c r="D256" s="107"/>
      <c r="E256" s="107"/>
      <c r="F256" s="107"/>
      <c r="G256" s="107"/>
      <c r="H256" s="106"/>
      <c r="I256" s="66"/>
      <c r="J256" s="11" t="s">
        <v>15</v>
      </c>
      <c r="K256" s="15">
        <v>0</v>
      </c>
      <c r="L256" s="67"/>
      <c r="M256" s="161"/>
      <c r="N256" s="161"/>
      <c r="O256" s="161"/>
    </row>
    <row r="257" spans="1:15">
      <c r="A257" s="101"/>
      <c r="B257" s="104"/>
      <c r="C257" s="101"/>
      <c r="D257" s="107"/>
      <c r="E257" s="107"/>
      <c r="F257" s="107"/>
      <c r="G257" s="107"/>
      <c r="H257" s="106"/>
      <c r="I257" s="66"/>
      <c r="J257" s="11" t="s">
        <v>21</v>
      </c>
      <c r="K257" s="13">
        <v>0</v>
      </c>
      <c r="L257" s="67"/>
      <c r="M257" s="162"/>
      <c r="N257" s="162"/>
      <c r="O257" s="162"/>
    </row>
    <row r="258" spans="1:15">
      <c r="A258" s="85" t="s">
        <v>86</v>
      </c>
      <c r="B258" s="55">
        <v>60014</v>
      </c>
      <c r="C258" s="85">
        <v>6050</v>
      </c>
      <c r="D258" s="80" t="s">
        <v>43</v>
      </c>
      <c r="E258" s="80"/>
      <c r="F258" s="80"/>
      <c r="G258" s="80" t="s">
        <v>17</v>
      </c>
      <c r="H258" s="81">
        <v>2020</v>
      </c>
      <c r="I258" s="62">
        <f>SUM(K258)</f>
        <v>50615</v>
      </c>
      <c r="J258" s="16" t="s">
        <v>12</v>
      </c>
      <c r="K258" s="25">
        <f>SUM(K259:K262)</f>
        <v>50615</v>
      </c>
      <c r="L258" s="63">
        <v>50615</v>
      </c>
      <c r="M258" s="152"/>
      <c r="N258" s="152"/>
      <c r="O258" s="152"/>
    </row>
    <row r="259" spans="1:15">
      <c r="A259" s="85"/>
      <c r="B259" s="56"/>
      <c r="C259" s="85"/>
      <c r="D259" s="80"/>
      <c r="E259" s="80"/>
      <c r="F259" s="80"/>
      <c r="G259" s="80"/>
      <c r="H259" s="81"/>
      <c r="I259" s="62"/>
      <c r="J259" s="16" t="s">
        <v>13</v>
      </c>
      <c r="K259" s="17">
        <v>615</v>
      </c>
      <c r="L259" s="63"/>
      <c r="M259" s="161"/>
      <c r="N259" s="161"/>
      <c r="O259" s="161"/>
    </row>
    <row r="260" spans="1:15">
      <c r="A260" s="85"/>
      <c r="B260" s="56"/>
      <c r="C260" s="85"/>
      <c r="D260" s="80"/>
      <c r="E260" s="80"/>
      <c r="F260" s="80"/>
      <c r="G260" s="80"/>
      <c r="H260" s="65">
        <v>2021</v>
      </c>
      <c r="I260" s="62"/>
      <c r="J260" s="16" t="s">
        <v>14</v>
      </c>
      <c r="K260" s="17">
        <v>50000</v>
      </c>
      <c r="L260" s="63"/>
      <c r="M260" s="161"/>
      <c r="N260" s="161"/>
      <c r="O260" s="161"/>
    </row>
    <row r="261" spans="1:15">
      <c r="A261" s="85"/>
      <c r="B261" s="56"/>
      <c r="C261" s="85"/>
      <c r="D261" s="80"/>
      <c r="E261" s="80"/>
      <c r="F261" s="80"/>
      <c r="G261" s="80"/>
      <c r="H261" s="65"/>
      <c r="I261" s="62"/>
      <c r="J261" s="16" t="s">
        <v>15</v>
      </c>
      <c r="K261" s="18">
        <v>0</v>
      </c>
      <c r="L261" s="63"/>
      <c r="M261" s="161"/>
      <c r="N261" s="161"/>
      <c r="O261" s="161"/>
    </row>
    <row r="262" spans="1:15">
      <c r="A262" s="85"/>
      <c r="B262" s="57"/>
      <c r="C262" s="85"/>
      <c r="D262" s="80"/>
      <c r="E262" s="80"/>
      <c r="F262" s="80"/>
      <c r="G262" s="80"/>
      <c r="H262" s="65"/>
      <c r="I262" s="62"/>
      <c r="J262" s="16" t="s">
        <v>21</v>
      </c>
      <c r="K262" s="17">
        <v>0</v>
      </c>
      <c r="L262" s="63"/>
      <c r="M262" s="162"/>
      <c r="N262" s="162"/>
      <c r="O262" s="162"/>
    </row>
    <row r="263" spans="1:15">
      <c r="A263" s="101" t="s">
        <v>87</v>
      </c>
      <c r="B263" s="102">
        <v>60014</v>
      </c>
      <c r="C263" s="101">
        <v>6050</v>
      </c>
      <c r="D263" s="107" t="s">
        <v>44</v>
      </c>
      <c r="E263" s="107"/>
      <c r="F263" s="107"/>
      <c r="G263" s="107" t="s">
        <v>17</v>
      </c>
      <c r="H263" s="105">
        <v>2020</v>
      </c>
      <c r="I263" s="66">
        <f>SUM(K263)</f>
        <v>47356</v>
      </c>
      <c r="J263" s="11" t="s">
        <v>12</v>
      </c>
      <c r="K263" s="23">
        <f>SUM(K264:K267)</f>
        <v>47356</v>
      </c>
      <c r="L263" s="67">
        <v>47356</v>
      </c>
      <c r="M263" s="152"/>
      <c r="N263" s="152"/>
      <c r="O263" s="152"/>
    </row>
    <row r="264" spans="1:15">
      <c r="A264" s="101"/>
      <c r="B264" s="103"/>
      <c r="C264" s="101"/>
      <c r="D264" s="107"/>
      <c r="E264" s="107"/>
      <c r="F264" s="107"/>
      <c r="G264" s="107"/>
      <c r="H264" s="105"/>
      <c r="I264" s="66"/>
      <c r="J264" s="11" t="s">
        <v>13</v>
      </c>
      <c r="K264" s="13">
        <v>23678</v>
      </c>
      <c r="L264" s="67"/>
      <c r="M264" s="161"/>
      <c r="N264" s="161"/>
      <c r="O264" s="161"/>
    </row>
    <row r="265" spans="1:15">
      <c r="A265" s="101"/>
      <c r="B265" s="103"/>
      <c r="C265" s="101"/>
      <c r="D265" s="107"/>
      <c r="E265" s="107"/>
      <c r="F265" s="107"/>
      <c r="G265" s="107"/>
      <c r="H265" s="106">
        <v>2020</v>
      </c>
      <c r="I265" s="66"/>
      <c r="J265" s="11" t="s">
        <v>14</v>
      </c>
      <c r="K265" s="13">
        <v>23678</v>
      </c>
      <c r="L265" s="67"/>
      <c r="M265" s="161"/>
      <c r="N265" s="161"/>
      <c r="O265" s="161"/>
    </row>
    <row r="266" spans="1:15">
      <c r="A266" s="101"/>
      <c r="B266" s="103"/>
      <c r="C266" s="101"/>
      <c r="D266" s="107"/>
      <c r="E266" s="107"/>
      <c r="F266" s="107"/>
      <c r="G266" s="107"/>
      <c r="H266" s="106"/>
      <c r="I266" s="66"/>
      <c r="J266" s="11" t="s">
        <v>15</v>
      </c>
      <c r="K266" s="15">
        <v>0</v>
      </c>
      <c r="L266" s="67"/>
      <c r="M266" s="161"/>
      <c r="N266" s="161"/>
      <c r="O266" s="161"/>
    </row>
    <row r="267" spans="1:15">
      <c r="A267" s="101"/>
      <c r="B267" s="104"/>
      <c r="C267" s="101"/>
      <c r="D267" s="107"/>
      <c r="E267" s="107"/>
      <c r="F267" s="107"/>
      <c r="G267" s="107"/>
      <c r="H267" s="106"/>
      <c r="I267" s="66"/>
      <c r="J267" s="11" t="s">
        <v>21</v>
      </c>
      <c r="K267" s="13">
        <v>0</v>
      </c>
      <c r="L267" s="67"/>
      <c r="M267" s="162"/>
      <c r="N267" s="162"/>
      <c r="O267" s="162"/>
    </row>
    <row r="268" spans="1:15">
      <c r="A268" s="101" t="s">
        <v>88</v>
      </c>
      <c r="B268" s="102">
        <v>60014</v>
      </c>
      <c r="C268" s="101">
        <v>6050</v>
      </c>
      <c r="D268" s="107" t="s">
        <v>134</v>
      </c>
      <c r="E268" s="107"/>
      <c r="F268" s="107"/>
      <c r="G268" s="107" t="s">
        <v>17</v>
      </c>
      <c r="H268" s="105">
        <v>2020</v>
      </c>
      <c r="I268" s="66">
        <f>SUM(K268)</f>
        <v>30000</v>
      </c>
      <c r="J268" s="31" t="s">
        <v>12</v>
      </c>
      <c r="K268" s="23">
        <f>SUM(K269:K272)</f>
        <v>30000</v>
      </c>
      <c r="L268" s="67">
        <v>30000</v>
      </c>
      <c r="M268" s="152"/>
      <c r="N268" s="152"/>
      <c r="O268" s="152"/>
    </row>
    <row r="269" spans="1:15">
      <c r="A269" s="101"/>
      <c r="B269" s="103"/>
      <c r="C269" s="101"/>
      <c r="D269" s="107"/>
      <c r="E269" s="107"/>
      <c r="F269" s="107"/>
      <c r="G269" s="107"/>
      <c r="H269" s="105"/>
      <c r="I269" s="66"/>
      <c r="J269" s="31" t="s">
        <v>13</v>
      </c>
      <c r="K269" s="13">
        <v>15000</v>
      </c>
      <c r="L269" s="67"/>
      <c r="M269" s="161"/>
      <c r="N269" s="161"/>
      <c r="O269" s="161"/>
    </row>
    <row r="270" spans="1:15">
      <c r="A270" s="101"/>
      <c r="B270" s="103"/>
      <c r="C270" s="101"/>
      <c r="D270" s="107"/>
      <c r="E270" s="107"/>
      <c r="F270" s="107"/>
      <c r="G270" s="107"/>
      <c r="H270" s="106">
        <v>2020</v>
      </c>
      <c r="I270" s="66"/>
      <c r="J270" s="31" t="s">
        <v>14</v>
      </c>
      <c r="K270" s="13">
        <v>15000</v>
      </c>
      <c r="L270" s="67"/>
      <c r="M270" s="161"/>
      <c r="N270" s="161"/>
      <c r="O270" s="161"/>
    </row>
    <row r="271" spans="1:15">
      <c r="A271" s="101"/>
      <c r="B271" s="103"/>
      <c r="C271" s="101"/>
      <c r="D271" s="107"/>
      <c r="E271" s="107"/>
      <c r="F271" s="107"/>
      <c r="G271" s="107"/>
      <c r="H271" s="106"/>
      <c r="I271" s="66"/>
      <c r="J271" s="31" t="s">
        <v>15</v>
      </c>
      <c r="K271" s="15">
        <v>0</v>
      </c>
      <c r="L271" s="67"/>
      <c r="M271" s="161"/>
      <c r="N271" s="161"/>
      <c r="O271" s="161"/>
    </row>
    <row r="272" spans="1:15">
      <c r="A272" s="101"/>
      <c r="B272" s="104"/>
      <c r="C272" s="101"/>
      <c r="D272" s="107"/>
      <c r="E272" s="107"/>
      <c r="F272" s="107"/>
      <c r="G272" s="107"/>
      <c r="H272" s="106"/>
      <c r="I272" s="66"/>
      <c r="J272" s="31" t="s">
        <v>21</v>
      </c>
      <c r="K272" s="13">
        <v>0</v>
      </c>
      <c r="L272" s="67"/>
      <c r="M272" s="162"/>
      <c r="N272" s="162"/>
      <c r="O272" s="162"/>
    </row>
    <row r="273" spans="1:15">
      <c r="A273" s="85" t="s">
        <v>192</v>
      </c>
      <c r="B273" s="55">
        <v>60014</v>
      </c>
      <c r="C273" s="85">
        <v>6050</v>
      </c>
      <c r="D273" s="80" t="s">
        <v>193</v>
      </c>
      <c r="E273" s="80"/>
      <c r="F273" s="80"/>
      <c r="G273" s="60" t="s">
        <v>17</v>
      </c>
      <c r="H273" s="81">
        <v>2020</v>
      </c>
      <c r="I273" s="62">
        <f>SUM(K273)</f>
        <v>25000</v>
      </c>
      <c r="J273" s="40" t="s">
        <v>12</v>
      </c>
      <c r="K273" s="25">
        <f>SUM(K274:K277)</f>
        <v>25000</v>
      </c>
      <c r="L273" s="63">
        <v>25000</v>
      </c>
      <c r="M273" s="152"/>
      <c r="N273" s="152"/>
      <c r="O273" s="152"/>
    </row>
    <row r="274" spans="1:15">
      <c r="A274" s="85"/>
      <c r="B274" s="56"/>
      <c r="C274" s="85"/>
      <c r="D274" s="80"/>
      <c r="E274" s="80"/>
      <c r="F274" s="80"/>
      <c r="G274" s="60"/>
      <c r="H274" s="81"/>
      <c r="I274" s="62"/>
      <c r="J274" s="40" t="s">
        <v>13</v>
      </c>
      <c r="K274" s="17">
        <v>0</v>
      </c>
      <c r="L274" s="63"/>
      <c r="M274" s="161"/>
      <c r="N274" s="161"/>
      <c r="O274" s="161"/>
    </row>
    <row r="275" spans="1:15">
      <c r="A275" s="85"/>
      <c r="B275" s="56"/>
      <c r="C275" s="85"/>
      <c r="D275" s="80"/>
      <c r="E275" s="80"/>
      <c r="F275" s="80"/>
      <c r="G275" s="60"/>
      <c r="H275" s="65">
        <v>2021</v>
      </c>
      <c r="I275" s="62"/>
      <c r="J275" s="40" t="s">
        <v>14</v>
      </c>
      <c r="K275" s="17">
        <v>25000</v>
      </c>
      <c r="L275" s="63"/>
      <c r="M275" s="161"/>
      <c r="N275" s="161"/>
      <c r="O275" s="161"/>
    </row>
    <row r="276" spans="1:15">
      <c r="A276" s="85"/>
      <c r="B276" s="56"/>
      <c r="C276" s="85"/>
      <c r="D276" s="80"/>
      <c r="E276" s="80"/>
      <c r="F276" s="80"/>
      <c r="G276" s="60"/>
      <c r="H276" s="65"/>
      <c r="I276" s="62"/>
      <c r="J276" s="40" t="s">
        <v>15</v>
      </c>
      <c r="K276" s="18">
        <v>0</v>
      </c>
      <c r="L276" s="63"/>
      <c r="M276" s="161"/>
      <c r="N276" s="161"/>
      <c r="O276" s="161"/>
    </row>
    <row r="277" spans="1:15">
      <c r="A277" s="85"/>
      <c r="B277" s="57"/>
      <c r="C277" s="85"/>
      <c r="D277" s="80"/>
      <c r="E277" s="80"/>
      <c r="F277" s="80"/>
      <c r="G277" s="60"/>
      <c r="H277" s="65"/>
      <c r="I277" s="62"/>
      <c r="J277" s="40" t="s">
        <v>21</v>
      </c>
      <c r="K277" s="17">
        <v>0</v>
      </c>
      <c r="L277" s="63"/>
      <c r="M277" s="162"/>
      <c r="N277" s="162"/>
      <c r="O277" s="162"/>
    </row>
    <row r="278" spans="1:15">
      <c r="A278" s="85" t="s">
        <v>89</v>
      </c>
      <c r="B278" s="55">
        <v>60014</v>
      </c>
      <c r="C278" s="85">
        <v>6050</v>
      </c>
      <c r="D278" s="80" t="s">
        <v>45</v>
      </c>
      <c r="E278" s="80"/>
      <c r="F278" s="80"/>
      <c r="G278" s="80" t="s">
        <v>157</v>
      </c>
      <c r="H278" s="81">
        <v>2019</v>
      </c>
      <c r="I278" s="62">
        <f>SUM(K278)</f>
        <v>4849416.66</v>
      </c>
      <c r="J278" s="39" t="s">
        <v>12</v>
      </c>
      <c r="K278" s="25">
        <f>SUM(K279:K282)</f>
        <v>4849416.66</v>
      </c>
      <c r="L278" s="63">
        <v>7029427.9800000004</v>
      </c>
      <c r="M278" s="152"/>
      <c r="N278" s="152"/>
      <c r="O278" s="152"/>
    </row>
    <row r="279" spans="1:15">
      <c r="A279" s="85"/>
      <c r="B279" s="56"/>
      <c r="C279" s="85"/>
      <c r="D279" s="80"/>
      <c r="E279" s="80"/>
      <c r="F279" s="80"/>
      <c r="G279" s="80"/>
      <c r="H279" s="81"/>
      <c r="I279" s="62"/>
      <c r="J279" s="39" t="s">
        <v>13</v>
      </c>
      <c r="K279" s="17">
        <v>1471176.83</v>
      </c>
      <c r="L279" s="63"/>
      <c r="M279" s="161"/>
      <c r="N279" s="161"/>
      <c r="O279" s="161"/>
    </row>
    <row r="280" spans="1:15">
      <c r="A280" s="85"/>
      <c r="B280" s="56"/>
      <c r="C280" s="85"/>
      <c r="D280" s="80"/>
      <c r="E280" s="80"/>
      <c r="F280" s="80"/>
      <c r="G280" s="80"/>
      <c r="H280" s="65">
        <v>2020</v>
      </c>
      <c r="I280" s="62"/>
      <c r="J280" s="39" t="s">
        <v>14</v>
      </c>
      <c r="K280" s="17">
        <v>1891176.83</v>
      </c>
      <c r="L280" s="63"/>
      <c r="M280" s="161"/>
      <c r="N280" s="161"/>
      <c r="O280" s="161"/>
    </row>
    <row r="281" spans="1:15">
      <c r="A281" s="85"/>
      <c r="B281" s="56"/>
      <c r="C281" s="85"/>
      <c r="D281" s="80"/>
      <c r="E281" s="80"/>
      <c r="F281" s="80"/>
      <c r="G281" s="80"/>
      <c r="H281" s="65"/>
      <c r="I281" s="62"/>
      <c r="J281" s="39" t="s">
        <v>206</v>
      </c>
      <c r="K281" s="18">
        <v>420000</v>
      </c>
      <c r="L281" s="63"/>
      <c r="M281" s="161"/>
      <c r="N281" s="161"/>
      <c r="O281" s="161"/>
    </row>
    <row r="282" spans="1:15">
      <c r="A282" s="85"/>
      <c r="B282" s="57"/>
      <c r="C282" s="85"/>
      <c r="D282" s="80"/>
      <c r="E282" s="80"/>
      <c r="F282" s="80"/>
      <c r="G282" s="80"/>
      <c r="H282" s="65"/>
      <c r="I282" s="62"/>
      <c r="J282" s="39" t="s">
        <v>119</v>
      </c>
      <c r="K282" s="17">
        <v>1067063</v>
      </c>
      <c r="L282" s="63"/>
      <c r="M282" s="162"/>
      <c r="N282" s="162"/>
      <c r="O282" s="162"/>
    </row>
    <row r="283" spans="1:15">
      <c r="A283" s="101" t="s">
        <v>126</v>
      </c>
      <c r="B283" s="102">
        <v>60014</v>
      </c>
      <c r="C283" s="101">
        <v>6050</v>
      </c>
      <c r="D283" s="107" t="s">
        <v>46</v>
      </c>
      <c r="E283" s="107"/>
      <c r="F283" s="107"/>
      <c r="G283" s="107" t="s">
        <v>17</v>
      </c>
      <c r="H283" s="105">
        <v>2020</v>
      </c>
      <c r="I283" s="66">
        <f>SUM(K283)</f>
        <v>40000</v>
      </c>
      <c r="J283" s="11" t="s">
        <v>12</v>
      </c>
      <c r="K283" s="23">
        <f>SUM(K284:K287)</f>
        <v>40000</v>
      </c>
      <c r="L283" s="67">
        <v>40000</v>
      </c>
      <c r="M283" s="152"/>
      <c r="N283" s="152"/>
      <c r="O283" s="152"/>
    </row>
    <row r="284" spans="1:15">
      <c r="A284" s="101"/>
      <c r="B284" s="103"/>
      <c r="C284" s="101"/>
      <c r="D284" s="107"/>
      <c r="E284" s="107"/>
      <c r="F284" s="107"/>
      <c r="G284" s="107"/>
      <c r="H284" s="105"/>
      <c r="I284" s="66"/>
      <c r="J284" s="11" t="s">
        <v>13</v>
      </c>
      <c r="K284" s="13">
        <v>20000</v>
      </c>
      <c r="L284" s="67"/>
      <c r="M284" s="161"/>
      <c r="N284" s="161"/>
      <c r="O284" s="161"/>
    </row>
    <row r="285" spans="1:15">
      <c r="A285" s="101"/>
      <c r="B285" s="103"/>
      <c r="C285" s="101"/>
      <c r="D285" s="107"/>
      <c r="E285" s="107"/>
      <c r="F285" s="107"/>
      <c r="G285" s="107"/>
      <c r="H285" s="106">
        <v>2020</v>
      </c>
      <c r="I285" s="66"/>
      <c r="J285" s="11" t="s">
        <v>14</v>
      </c>
      <c r="K285" s="13">
        <v>20000</v>
      </c>
      <c r="L285" s="67"/>
      <c r="M285" s="161"/>
      <c r="N285" s="161"/>
      <c r="O285" s="161"/>
    </row>
    <row r="286" spans="1:15">
      <c r="A286" s="101"/>
      <c r="B286" s="103"/>
      <c r="C286" s="101"/>
      <c r="D286" s="107"/>
      <c r="E286" s="107"/>
      <c r="F286" s="107"/>
      <c r="G286" s="107"/>
      <c r="H286" s="106"/>
      <c r="I286" s="66"/>
      <c r="J286" s="11" t="s">
        <v>15</v>
      </c>
      <c r="K286" s="15">
        <v>0</v>
      </c>
      <c r="L286" s="67"/>
      <c r="M286" s="161"/>
      <c r="N286" s="161"/>
      <c r="O286" s="161"/>
    </row>
    <row r="287" spans="1:15">
      <c r="A287" s="101"/>
      <c r="B287" s="104"/>
      <c r="C287" s="101"/>
      <c r="D287" s="107"/>
      <c r="E287" s="107"/>
      <c r="F287" s="107"/>
      <c r="G287" s="107"/>
      <c r="H287" s="106"/>
      <c r="I287" s="66"/>
      <c r="J287" s="11" t="s">
        <v>21</v>
      </c>
      <c r="K287" s="13">
        <v>0</v>
      </c>
      <c r="L287" s="67"/>
      <c r="M287" s="162"/>
      <c r="N287" s="162"/>
      <c r="O287" s="162"/>
    </row>
    <row r="288" spans="1:15">
      <c r="A288" s="85" t="s">
        <v>181</v>
      </c>
      <c r="B288" s="55">
        <v>60014</v>
      </c>
      <c r="C288" s="85">
        <v>6050</v>
      </c>
      <c r="D288" s="80" t="s">
        <v>182</v>
      </c>
      <c r="E288" s="80"/>
      <c r="F288" s="80"/>
      <c r="G288" s="80" t="s">
        <v>17</v>
      </c>
      <c r="H288" s="81">
        <v>2019</v>
      </c>
      <c r="I288" s="62">
        <f>SUM(K288)</f>
        <v>11070</v>
      </c>
      <c r="J288" s="39" t="s">
        <v>12</v>
      </c>
      <c r="K288" s="25">
        <f>SUM(K289:K292)</f>
        <v>11070</v>
      </c>
      <c r="L288" s="63">
        <v>11070</v>
      </c>
      <c r="M288" s="152"/>
      <c r="N288" s="152"/>
      <c r="O288" s="152"/>
    </row>
    <row r="289" spans="1:15">
      <c r="A289" s="85"/>
      <c r="B289" s="56"/>
      <c r="C289" s="85"/>
      <c r="D289" s="80"/>
      <c r="E289" s="80"/>
      <c r="F289" s="80"/>
      <c r="G289" s="80"/>
      <c r="H289" s="81"/>
      <c r="I289" s="62"/>
      <c r="J289" s="39" t="s">
        <v>13</v>
      </c>
      <c r="K289" s="17">
        <v>11070</v>
      </c>
      <c r="L289" s="63"/>
      <c r="M289" s="161"/>
      <c r="N289" s="161"/>
      <c r="O289" s="161"/>
    </row>
    <row r="290" spans="1:15">
      <c r="A290" s="85"/>
      <c r="B290" s="56"/>
      <c r="C290" s="85"/>
      <c r="D290" s="80"/>
      <c r="E290" s="80"/>
      <c r="F290" s="80"/>
      <c r="G290" s="80"/>
      <c r="H290" s="65">
        <v>2020</v>
      </c>
      <c r="I290" s="62"/>
      <c r="J290" s="39" t="s">
        <v>14</v>
      </c>
      <c r="K290" s="17">
        <v>0</v>
      </c>
      <c r="L290" s="63"/>
      <c r="M290" s="161"/>
      <c r="N290" s="161"/>
      <c r="O290" s="161"/>
    </row>
    <row r="291" spans="1:15">
      <c r="A291" s="85"/>
      <c r="B291" s="56"/>
      <c r="C291" s="85"/>
      <c r="D291" s="80"/>
      <c r="E291" s="80"/>
      <c r="F291" s="80"/>
      <c r="G291" s="80"/>
      <c r="H291" s="65"/>
      <c r="I291" s="62"/>
      <c r="J291" s="39" t="s">
        <v>15</v>
      </c>
      <c r="K291" s="18">
        <v>0</v>
      </c>
      <c r="L291" s="63"/>
      <c r="M291" s="161"/>
      <c r="N291" s="161"/>
      <c r="O291" s="161"/>
    </row>
    <row r="292" spans="1:15">
      <c r="A292" s="85"/>
      <c r="B292" s="57"/>
      <c r="C292" s="85"/>
      <c r="D292" s="80"/>
      <c r="E292" s="80"/>
      <c r="F292" s="80"/>
      <c r="G292" s="80"/>
      <c r="H292" s="65"/>
      <c r="I292" s="62"/>
      <c r="J292" s="39" t="s">
        <v>21</v>
      </c>
      <c r="K292" s="17">
        <v>0</v>
      </c>
      <c r="L292" s="63"/>
      <c r="M292" s="162"/>
      <c r="N292" s="162"/>
      <c r="O292" s="162"/>
    </row>
    <row r="293" spans="1:15">
      <c r="A293" s="85" t="s">
        <v>183</v>
      </c>
      <c r="B293" s="55">
        <v>60014</v>
      </c>
      <c r="C293" s="85">
        <v>6050</v>
      </c>
      <c r="D293" s="80" t="s">
        <v>184</v>
      </c>
      <c r="E293" s="80"/>
      <c r="F293" s="80"/>
      <c r="G293" s="80" t="s">
        <v>17</v>
      </c>
      <c r="H293" s="81">
        <v>2019</v>
      </c>
      <c r="I293" s="62">
        <f>SUM(K293)</f>
        <v>55965</v>
      </c>
      <c r="J293" s="39" t="s">
        <v>12</v>
      </c>
      <c r="K293" s="25">
        <f>SUM(K294:K297)</f>
        <v>55965</v>
      </c>
      <c r="L293" s="63">
        <v>55965</v>
      </c>
      <c r="M293" s="152"/>
      <c r="N293" s="152"/>
      <c r="O293" s="152"/>
    </row>
    <row r="294" spans="1:15">
      <c r="A294" s="85"/>
      <c r="B294" s="56"/>
      <c r="C294" s="85"/>
      <c r="D294" s="80"/>
      <c r="E294" s="80"/>
      <c r="F294" s="80"/>
      <c r="G294" s="80"/>
      <c r="H294" s="81"/>
      <c r="I294" s="62"/>
      <c r="J294" s="39" t="s">
        <v>13</v>
      </c>
      <c r="K294" s="17">
        <v>55965</v>
      </c>
      <c r="L294" s="63"/>
      <c r="M294" s="161"/>
      <c r="N294" s="161"/>
      <c r="O294" s="161"/>
    </row>
    <row r="295" spans="1:15">
      <c r="A295" s="85"/>
      <c r="B295" s="56"/>
      <c r="C295" s="85"/>
      <c r="D295" s="80"/>
      <c r="E295" s="80"/>
      <c r="F295" s="80"/>
      <c r="G295" s="80"/>
      <c r="H295" s="65">
        <v>2020</v>
      </c>
      <c r="I295" s="62"/>
      <c r="J295" s="39" t="s">
        <v>14</v>
      </c>
      <c r="K295" s="17">
        <v>0</v>
      </c>
      <c r="L295" s="63"/>
      <c r="M295" s="161"/>
      <c r="N295" s="161"/>
      <c r="O295" s="161"/>
    </row>
    <row r="296" spans="1:15">
      <c r="A296" s="85"/>
      <c r="B296" s="56"/>
      <c r="C296" s="85"/>
      <c r="D296" s="80"/>
      <c r="E296" s="80"/>
      <c r="F296" s="80"/>
      <c r="G296" s="80"/>
      <c r="H296" s="65"/>
      <c r="I296" s="62"/>
      <c r="J296" s="39" t="s">
        <v>15</v>
      </c>
      <c r="K296" s="18">
        <v>0</v>
      </c>
      <c r="L296" s="63"/>
      <c r="M296" s="161"/>
      <c r="N296" s="161"/>
      <c r="O296" s="161"/>
    </row>
    <row r="297" spans="1:15">
      <c r="A297" s="85"/>
      <c r="B297" s="57"/>
      <c r="C297" s="85"/>
      <c r="D297" s="80"/>
      <c r="E297" s="80"/>
      <c r="F297" s="80"/>
      <c r="G297" s="80"/>
      <c r="H297" s="65"/>
      <c r="I297" s="62"/>
      <c r="J297" s="39" t="s">
        <v>21</v>
      </c>
      <c r="K297" s="17">
        <v>0</v>
      </c>
      <c r="L297" s="63"/>
      <c r="M297" s="162"/>
      <c r="N297" s="162"/>
      <c r="O297" s="162"/>
    </row>
    <row r="298" spans="1:15" ht="15" customHeight="1">
      <c r="A298" s="85" t="s">
        <v>204</v>
      </c>
      <c r="B298" s="55">
        <v>60014</v>
      </c>
      <c r="C298" s="85">
        <v>6050</v>
      </c>
      <c r="D298" s="80" t="s">
        <v>205</v>
      </c>
      <c r="E298" s="80"/>
      <c r="F298" s="80"/>
      <c r="G298" s="80" t="s">
        <v>17</v>
      </c>
      <c r="H298" s="81">
        <v>2020</v>
      </c>
      <c r="I298" s="62">
        <f>SUM(K298)</f>
        <v>30870</v>
      </c>
      <c r="J298" s="47" t="s">
        <v>12</v>
      </c>
      <c r="K298" s="25">
        <f>SUM(K299:K302)</f>
        <v>30870</v>
      </c>
      <c r="L298" s="63">
        <v>30870</v>
      </c>
      <c r="M298" s="152"/>
      <c r="N298" s="152"/>
      <c r="O298" s="152"/>
    </row>
    <row r="299" spans="1:15">
      <c r="A299" s="85"/>
      <c r="B299" s="56"/>
      <c r="C299" s="85"/>
      <c r="D299" s="80"/>
      <c r="E299" s="80"/>
      <c r="F299" s="80"/>
      <c r="G299" s="80"/>
      <c r="H299" s="81"/>
      <c r="I299" s="62"/>
      <c r="J299" s="47" t="s">
        <v>13</v>
      </c>
      <c r="K299" s="17">
        <v>30870</v>
      </c>
      <c r="L299" s="63"/>
      <c r="M299" s="161"/>
      <c r="N299" s="161"/>
      <c r="O299" s="161"/>
    </row>
    <row r="300" spans="1:15">
      <c r="A300" s="85"/>
      <c r="B300" s="56"/>
      <c r="C300" s="85"/>
      <c r="D300" s="80"/>
      <c r="E300" s="80"/>
      <c r="F300" s="80"/>
      <c r="G300" s="80"/>
      <c r="H300" s="65">
        <v>2020</v>
      </c>
      <c r="I300" s="62"/>
      <c r="J300" s="47" t="s">
        <v>14</v>
      </c>
      <c r="K300" s="17">
        <v>0</v>
      </c>
      <c r="L300" s="63"/>
      <c r="M300" s="161"/>
      <c r="N300" s="161"/>
      <c r="O300" s="161"/>
    </row>
    <row r="301" spans="1:15">
      <c r="A301" s="85"/>
      <c r="B301" s="56"/>
      <c r="C301" s="85"/>
      <c r="D301" s="80"/>
      <c r="E301" s="80"/>
      <c r="F301" s="80"/>
      <c r="G301" s="80"/>
      <c r="H301" s="65"/>
      <c r="I301" s="62"/>
      <c r="J301" s="47" t="s">
        <v>15</v>
      </c>
      <c r="K301" s="18">
        <v>0</v>
      </c>
      <c r="L301" s="63"/>
      <c r="M301" s="161"/>
      <c r="N301" s="161"/>
      <c r="O301" s="161"/>
    </row>
    <row r="302" spans="1:15">
      <c r="A302" s="85"/>
      <c r="B302" s="57"/>
      <c r="C302" s="85"/>
      <c r="D302" s="80"/>
      <c r="E302" s="80"/>
      <c r="F302" s="80"/>
      <c r="G302" s="80"/>
      <c r="H302" s="65"/>
      <c r="I302" s="62"/>
      <c r="J302" s="47" t="s">
        <v>21</v>
      </c>
      <c r="K302" s="17">
        <v>0</v>
      </c>
      <c r="L302" s="63"/>
      <c r="M302" s="162"/>
      <c r="N302" s="162"/>
      <c r="O302" s="162"/>
    </row>
    <row r="303" spans="1:15" ht="18.75" customHeight="1">
      <c r="A303" s="85" t="s">
        <v>90</v>
      </c>
      <c r="B303" s="55">
        <v>60014</v>
      </c>
      <c r="C303" s="85">
        <v>6050</v>
      </c>
      <c r="D303" s="80" t="s">
        <v>47</v>
      </c>
      <c r="E303" s="80"/>
      <c r="F303" s="80"/>
      <c r="G303" s="80" t="s">
        <v>17</v>
      </c>
      <c r="H303" s="81">
        <v>2020</v>
      </c>
      <c r="I303" s="62">
        <f>SUM(K303)</f>
        <v>1340000</v>
      </c>
      <c r="J303" s="16" t="s">
        <v>12</v>
      </c>
      <c r="K303" s="25">
        <f>SUM(K304:K307)</f>
        <v>1340000</v>
      </c>
      <c r="L303" s="63">
        <v>1340000</v>
      </c>
      <c r="M303" s="152"/>
      <c r="N303" s="152"/>
      <c r="O303" s="152"/>
    </row>
    <row r="304" spans="1:15" ht="18.75" customHeight="1">
      <c r="A304" s="85"/>
      <c r="B304" s="56"/>
      <c r="C304" s="85"/>
      <c r="D304" s="80"/>
      <c r="E304" s="80"/>
      <c r="F304" s="80"/>
      <c r="G304" s="80"/>
      <c r="H304" s="81"/>
      <c r="I304" s="62"/>
      <c r="J304" s="16" t="s">
        <v>13</v>
      </c>
      <c r="K304" s="17">
        <v>1340000</v>
      </c>
      <c r="L304" s="63"/>
      <c r="M304" s="161"/>
      <c r="N304" s="161"/>
      <c r="O304" s="161"/>
    </row>
    <row r="305" spans="1:15" ht="15.75" customHeight="1">
      <c r="A305" s="85"/>
      <c r="B305" s="56"/>
      <c r="C305" s="85"/>
      <c r="D305" s="80"/>
      <c r="E305" s="80"/>
      <c r="F305" s="80"/>
      <c r="G305" s="80"/>
      <c r="H305" s="65">
        <v>2020</v>
      </c>
      <c r="I305" s="62"/>
      <c r="J305" s="16" t="s">
        <v>14</v>
      </c>
      <c r="K305" s="17">
        <v>0</v>
      </c>
      <c r="L305" s="63"/>
      <c r="M305" s="161"/>
      <c r="N305" s="161"/>
      <c r="O305" s="161"/>
    </row>
    <row r="306" spans="1:15" ht="20.25" customHeight="1">
      <c r="A306" s="85"/>
      <c r="B306" s="56"/>
      <c r="C306" s="85"/>
      <c r="D306" s="80"/>
      <c r="E306" s="80"/>
      <c r="F306" s="80"/>
      <c r="G306" s="80"/>
      <c r="H306" s="65"/>
      <c r="I306" s="62"/>
      <c r="J306" s="16" t="s">
        <v>15</v>
      </c>
      <c r="K306" s="18">
        <v>0</v>
      </c>
      <c r="L306" s="63"/>
      <c r="M306" s="161"/>
      <c r="N306" s="161"/>
      <c r="O306" s="161"/>
    </row>
    <row r="307" spans="1:15" ht="21.75" customHeight="1">
      <c r="A307" s="85"/>
      <c r="B307" s="57"/>
      <c r="C307" s="85"/>
      <c r="D307" s="80"/>
      <c r="E307" s="80"/>
      <c r="F307" s="80"/>
      <c r="G307" s="80"/>
      <c r="H307" s="65"/>
      <c r="I307" s="62"/>
      <c r="J307" s="16" t="s">
        <v>21</v>
      </c>
      <c r="K307" s="17">
        <v>0</v>
      </c>
      <c r="L307" s="63"/>
      <c r="M307" s="162"/>
      <c r="N307" s="162"/>
      <c r="O307" s="162"/>
    </row>
    <row r="308" spans="1:15">
      <c r="A308" s="85" t="s">
        <v>91</v>
      </c>
      <c r="B308" s="55">
        <v>60014</v>
      </c>
      <c r="C308" s="85">
        <v>6050</v>
      </c>
      <c r="D308" s="80" t="s">
        <v>237</v>
      </c>
      <c r="E308" s="80"/>
      <c r="F308" s="80"/>
      <c r="G308" s="60" t="s">
        <v>17</v>
      </c>
      <c r="H308" s="81">
        <v>2020</v>
      </c>
      <c r="I308" s="62">
        <f>SUM(K308)</f>
        <v>177462</v>
      </c>
      <c r="J308" s="51" t="s">
        <v>12</v>
      </c>
      <c r="K308" s="25">
        <f>SUM(K309:K312)</f>
        <v>177462</v>
      </c>
      <c r="L308" s="63">
        <v>177462</v>
      </c>
      <c r="M308" s="152"/>
      <c r="N308" s="152"/>
      <c r="O308" s="152"/>
    </row>
    <row r="309" spans="1:15">
      <c r="A309" s="85"/>
      <c r="B309" s="56"/>
      <c r="C309" s="85"/>
      <c r="D309" s="80"/>
      <c r="E309" s="80"/>
      <c r="F309" s="80"/>
      <c r="G309" s="60"/>
      <c r="H309" s="81"/>
      <c r="I309" s="62"/>
      <c r="J309" s="51" t="s">
        <v>13</v>
      </c>
      <c r="K309" s="17">
        <v>177462</v>
      </c>
      <c r="L309" s="63"/>
      <c r="M309" s="161"/>
      <c r="N309" s="161"/>
      <c r="O309" s="161"/>
    </row>
    <row r="310" spans="1:15">
      <c r="A310" s="85"/>
      <c r="B310" s="56"/>
      <c r="C310" s="85"/>
      <c r="D310" s="80"/>
      <c r="E310" s="80"/>
      <c r="F310" s="80"/>
      <c r="G310" s="60"/>
      <c r="H310" s="65">
        <v>2020</v>
      </c>
      <c r="I310" s="62"/>
      <c r="J310" s="51" t="s">
        <v>14</v>
      </c>
      <c r="K310" s="17">
        <v>0</v>
      </c>
      <c r="L310" s="63"/>
      <c r="M310" s="161"/>
      <c r="N310" s="161"/>
      <c r="O310" s="161"/>
    </row>
    <row r="311" spans="1:15">
      <c r="A311" s="85"/>
      <c r="B311" s="56"/>
      <c r="C311" s="85"/>
      <c r="D311" s="80"/>
      <c r="E311" s="80"/>
      <c r="F311" s="80"/>
      <c r="G311" s="60"/>
      <c r="H311" s="65"/>
      <c r="I311" s="62"/>
      <c r="J311" s="51" t="s">
        <v>15</v>
      </c>
      <c r="K311" s="18">
        <v>0</v>
      </c>
      <c r="L311" s="63"/>
      <c r="M311" s="161"/>
      <c r="N311" s="161"/>
      <c r="O311" s="161"/>
    </row>
    <row r="312" spans="1:15">
      <c r="A312" s="85"/>
      <c r="B312" s="57"/>
      <c r="C312" s="85"/>
      <c r="D312" s="80"/>
      <c r="E312" s="80"/>
      <c r="F312" s="80"/>
      <c r="G312" s="60"/>
      <c r="H312" s="65"/>
      <c r="I312" s="62"/>
      <c r="J312" s="51" t="s">
        <v>21</v>
      </c>
      <c r="K312" s="17">
        <v>0</v>
      </c>
      <c r="L312" s="63"/>
      <c r="M312" s="162"/>
      <c r="N312" s="162"/>
      <c r="O312" s="162"/>
    </row>
    <row r="313" spans="1:15">
      <c r="A313" s="85" t="s">
        <v>92</v>
      </c>
      <c r="B313" s="55">
        <v>60014</v>
      </c>
      <c r="C313" s="85">
        <v>6050</v>
      </c>
      <c r="D313" s="59" t="s">
        <v>118</v>
      </c>
      <c r="E313" s="59"/>
      <c r="F313" s="59"/>
      <c r="G313" s="80" t="s">
        <v>138</v>
      </c>
      <c r="H313" s="81">
        <v>2020</v>
      </c>
      <c r="I313" s="62">
        <f>SUM(K313)</f>
        <v>152933</v>
      </c>
      <c r="J313" s="16" t="s">
        <v>12</v>
      </c>
      <c r="K313" s="25">
        <f>SUM(K314:K317)</f>
        <v>152933</v>
      </c>
      <c r="L313" s="63">
        <v>152933</v>
      </c>
      <c r="M313" s="152"/>
      <c r="N313" s="152"/>
      <c r="O313" s="152"/>
    </row>
    <row r="314" spans="1:15">
      <c r="A314" s="85"/>
      <c r="B314" s="56"/>
      <c r="C314" s="85"/>
      <c r="D314" s="59"/>
      <c r="E314" s="59"/>
      <c r="F314" s="59"/>
      <c r="G314" s="80"/>
      <c r="H314" s="81"/>
      <c r="I314" s="62"/>
      <c r="J314" s="16" t="s">
        <v>13</v>
      </c>
      <c r="K314" s="17">
        <v>152933</v>
      </c>
      <c r="L314" s="63"/>
      <c r="M314" s="161"/>
      <c r="N314" s="161"/>
      <c r="O314" s="161"/>
    </row>
    <row r="315" spans="1:15">
      <c r="A315" s="85"/>
      <c r="B315" s="56"/>
      <c r="C315" s="85"/>
      <c r="D315" s="59"/>
      <c r="E315" s="59"/>
      <c r="F315" s="59"/>
      <c r="G315" s="80"/>
      <c r="H315" s="65">
        <v>2020</v>
      </c>
      <c r="I315" s="62"/>
      <c r="J315" s="16" t="s">
        <v>14</v>
      </c>
      <c r="K315" s="17">
        <v>0</v>
      </c>
      <c r="L315" s="63"/>
      <c r="M315" s="161"/>
      <c r="N315" s="161"/>
      <c r="O315" s="161"/>
    </row>
    <row r="316" spans="1:15">
      <c r="A316" s="85"/>
      <c r="B316" s="56"/>
      <c r="C316" s="85"/>
      <c r="D316" s="59"/>
      <c r="E316" s="59"/>
      <c r="F316" s="59"/>
      <c r="G316" s="80"/>
      <c r="H316" s="65"/>
      <c r="I316" s="62"/>
      <c r="J316" s="16" t="s">
        <v>15</v>
      </c>
      <c r="K316" s="18">
        <v>0</v>
      </c>
      <c r="L316" s="63"/>
      <c r="M316" s="161"/>
      <c r="N316" s="161"/>
      <c r="O316" s="161"/>
    </row>
    <row r="317" spans="1:15">
      <c r="A317" s="85"/>
      <c r="B317" s="57"/>
      <c r="C317" s="85"/>
      <c r="D317" s="59"/>
      <c r="E317" s="59"/>
      <c r="F317" s="59"/>
      <c r="G317" s="80"/>
      <c r="H317" s="65"/>
      <c r="I317" s="62"/>
      <c r="J317" s="16" t="s">
        <v>21</v>
      </c>
      <c r="K317" s="17">
        <v>0</v>
      </c>
      <c r="L317" s="63"/>
      <c r="M317" s="162"/>
      <c r="N317" s="162"/>
      <c r="O317" s="162"/>
    </row>
    <row r="318" spans="1:15" ht="15" customHeight="1">
      <c r="A318" s="85" t="s">
        <v>136</v>
      </c>
      <c r="B318" s="55">
        <v>60014</v>
      </c>
      <c r="C318" s="85">
        <v>6050</v>
      </c>
      <c r="D318" s="60" t="s">
        <v>137</v>
      </c>
      <c r="E318" s="60"/>
      <c r="F318" s="60"/>
      <c r="G318" s="60" t="s">
        <v>17</v>
      </c>
      <c r="H318" s="81">
        <v>2020</v>
      </c>
      <c r="I318" s="62">
        <f>SUM(K318)</f>
        <v>11931</v>
      </c>
      <c r="J318" s="51" t="s">
        <v>12</v>
      </c>
      <c r="K318" s="25">
        <f>SUM(K319:K322)</f>
        <v>11931</v>
      </c>
      <c r="L318" s="63">
        <v>11931</v>
      </c>
      <c r="M318" s="152"/>
      <c r="N318" s="152"/>
      <c r="O318" s="152"/>
    </row>
    <row r="319" spans="1:15">
      <c r="A319" s="85"/>
      <c r="B319" s="56"/>
      <c r="C319" s="85"/>
      <c r="D319" s="60"/>
      <c r="E319" s="60"/>
      <c r="F319" s="60"/>
      <c r="G319" s="60"/>
      <c r="H319" s="81"/>
      <c r="I319" s="62"/>
      <c r="J319" s="51" t="s">
        <v>13</v>
      </c>
      <c r="K319" s="17">
        <v>11931</v>
      </c>
      <c r="L319" s="63"/>
      <c r="M319" s="161"/>
      <c r="N319" s="161"/>
      <c r="O319" s="161"/>
    </row>
    <row r="320" spans="1:15">
      <c r="A320" s="85"/>
      <c r="B320" s="56"/>
      <c r="C320" s="85"/>
      <c r="D320" s="60"/>
      <c r="E320" s="60"/>
      <c r="F320" s="60"/>
      <c r="G320" s="60"/>
      <c r="H320" s="65">
        <v>2020</v>
      </c>
      <c r="I320" s="62"/>
      <c r="J320" s="51" t="s">
        <v>14</v>
      </c>
      <c r="K320" s="17">
        <v>0</v>
      </c>
      <c r="L320" s="63"/>
      <c r="M320" s="161"/>
      <c r="N320" s="161"/>
      <c r="O320" s="161"/>
    </row>
    <row r="321" spans="1:15">
      <c r="A321" s="85"/>
      <c r="B321" s="56"/>
      <c r="C321" s="85"/>
      <c r="D321" s="60"/>
      <c r="E321" s="60"/>
      <c r="F321" s="60"/>
      <c r="G321" s="60"/>
      <c r="H321" s="65"/>
      <c r="I321" s="62"/>
      <c r="J321" s="51" t="s">
        <v>15</v>
      </c>
      <c r="K321" s="18">
        <v>0</v>
      </c>
      <c r="L321" s="63"/>
      <c r="M321" s="161"/>
      <c r="N321" s="161"/>
      <c r="O321" s="161"/>
    </row>
    <row r="322" spans="1:15">
      <c r="A322" s="85"/>
      <c r="B322" s="57"/>
      <c r="C322" s="85"/>
      <c r="D322" s="60"/>
      <c r="E322" s="60"/>
      <c r="F322" s="60"/>
      <c r="G322" s="60"/>
      <c r="H322" s="65"/>
      <c r="I322" s="62"/>
      <c r="J322" s="51" t="s">
        <v>21</v>
      </c>
      <c r="K322" s="17">
        <v>0</v>
      </c>
      <c r="L322" s="63"/>
      <c r="M322" s="162"/>
      <c r="N322" s="162"/>
      <c r="O322" s="162"/>
    </row>
    <row r="323" spans="1:15">
      <c r="A323" s="101" t="s">
        <v>93</v>
      </c>
      <c r="B323" s="102">
        <v>60014</v>
      </c>
      <c r="C323" s="101">
        <v>6060</v>
      </c>
      <c r="D323" s="107" t="s">
        <v>48</v>
      </c>
      <c r="E323" s="107"/>
      <c r="F323" s="107"/>
      <c r="G323" s="107" t="s">
        <v>109</v>
      </c>
      <c r="H323" s="105">
        <v>2020</v>
      </c>
      <c r="I323" s="66">
        <f>SUM(K323)</f>
        <v>120000</v>
      </c>
      <c r="J323" s="11" t="s">
        <v>12</v>
      </c>
      <c r="K323" s="23">
        <f>SUM(K324:K327)</f>
        <v>120000</v>
      </c>
      <c r="L323" s="67">
        <v>120000</v>
      </c>
      <c r="M323" s="152"/>
      <c r="N323" s="152"/>
      <c r="O323" s="152"/>
    </row>
    <row r="324" spans="1:15">
      <c r="A324" s="101"/>
      <c r="B324" s="103"/>
      <c r="C324" s="101"/>
      <c r="D324" s="107"/>
      <c r="E324" s="107"/>
      <c r="F324" s="107"/>
      <c r="G324" s="107"/>
      <c r="H324" s="105"/>
      <c r="I324" s="66"/>
      <c r="J324" s="11" t="s">
        <v>13</v>
      </c>
      <c r="K324" s="13">
        <v>120000</v>
      </c>
      <c r="L324" s="67"/>
      <c r="M324" s="161"/>
      <c r="N324" s="161"/>
      <c r="O324" s="161"/>
    </row>
    <row r="325" spans="1:15">
      <c r="A325" s="101"/>
      <c r="B325" s="103"/>
      <c r="C325" s="101"/>
      <c r="D325" s="107"/>
      <c r="E325" s="107"/>
      <c r="F325" s="107"/>
      <c r="G325" s="107"/>
      <c r="H325" s="106">
        <v>2020</v>
      </c>
      <c r="I325" s="66"/>
      <c r="J325" s="11" t="s">
        <v>14</v>
      </c>
      <c r="K325" s="13">
        <v>0</v>
      </c>
      <c r="L325" s="67"/>
      <c r="M325" s="161"/>
      <c r="N325" s="161"/>
      <c r="O325" s="161"/>
    </row>
    <row r="326" spans="1:15">
      <c r="A326" s="101"/>
      <c r="B326" s="103"/>
      <c r="C326" s="101"/>
      <c r="D326" s="107"/>
      <c r="E326" s="107"/>
      <c r="F326" s="107"/>
      <c r="G326" s="107"/>
      <c r="H326" s="106"/>
      <c r="I326" s="66"/>
      <c r="J326" s="11" t="s">
        <v>15</v>
      </c>
      <c r="K326" s="15">
        <v>0</v>
      </c>
      <c r="L326" s="67"/>
      <c r="M326" s="161"/>
      <c r="N326" s="161"/>
      <c r="O326" s="161"/>
    </row>
    <row r="327" spans="1:15">
      <c r="A327" s="101"/>
      <c r="B327" s="104"/>
      <c r="C327" s="101"/>
      <c r="D327" s="107"/>
      <c r="E327" s="107"/>
      <c r="F327" s="107"/>
      <c r="G327" s="107"/>
      <c r="H327" s="106"/>
      <c r="I327" s="66"/>
      <c r="J327" s="11" t="s">
        <v>21</v>
      </c>
      <c r="K327" s="13">
        <v>0</v>
      </c>
      <c r="L327" s="67"/>
      <c r="M327" s="162"/>
      <c r="N327" s="162"/>
      <c r="O327" s="162"/>
    </row>
    <row r="328" spans="1:15">
      <c r="A328" s="101" t="s">
        <v>94</v>
      </c>
      <c r="B328" s="102">
        <v>60014</v>
      </c>
      <c r="C328" s="101">
        <v>6060</v>
      </c>
      <c r="D328" s="107" t="s">
        <v>49</v>
      </c>
      <c r="E328" s="107"/>
      <c r="F328" s="107"/>
      <c r="G328" s="107" t="s">
        <v>17</v>
      </c>
      <c r="H328" s="105">
        <v>2020</v>
      </c>
      <c r="I328" s="66">
        <f>SUM(K328)</f>
        <v>14000</v>
      </c>
      <c r="J328" s="11" t="s">
        <v>12</v>
      </c>
      <c r="K328" s="23">
        <f>SUM(K329:K332)</f>
        <v>14000</v>
      </c>
      <c r="L328" s="67">
        <v>14000</v>
      </c>
      <c r="M328" s="152"/>
      <c r="N328" s="152"/>
      <c r="O328" s="152"/>
    </row>
    <row r="329" spans="1:15">
      <c r="A329" s="101"/>
      <c r="B329" s="103"/>
      <c r="C329" s="101"/>
      <c r="D329" s="107"/>
      <c r="E329" s="107"/>
      <c r="F329" s="107"/>
      <c r="G329" s="107"/>
      <c r="H329" s="105"/>
      <c r="I329" s="66"/>
      <c r="J329" s="11" t="s">
        <v>13</v>
      </c>
      <c r="K329" s="13">
        <v>14000</v>
      </c>
      <c r="L329" s="67"/>
      <c r="M329" s="161"/>
      <c r="N329" s="161"/>
      <c r="O329" s="161"/>
    </row>
    <row r="330" spans="1:15">
      <c r="A330" s="101"/>
      <c r="B330" s="103"/>
      <c r="C330" s="101"/>
      <c r="D330" s="107"/>
      <c r="E330" s="107"/>
      <c r="F330" s="107"/>
      <c r="G330" s="107"/>
      <c r="H330" s="106">
        <v>2020</v>
      </c>
      <c r="I330" s="66"/>
      <c r="J330" s="11" t="s">
        <v>14</v>
      </c>
      <c r="K330" s="13">
        <v>0</v>
      </c>
      <c r="L330" s="67"/>
      <c r="M330" s="161"/>
      <c r="N330" s="161"/>
      <c r="O330" s="161"/>
    </row>
    <row r="331" spans="1:15">
      <c r="A331" s="101"/>
      <c r="B331" s="103"/>
      <c r="C331" s="101"/>
      <c r="D331" s="107"/>
      <c r="E331" s="107"/>
      <c r="F331" s="107"/>
      <c r="G331" s="107"/>
      <c r="H331" s="106"/>
      <c r="I331" s="66"/>
      <c r="J331" s="11" t="s">
        <v>15</v>
      </c>
      <c r="K331" s="15">
        <v>0</v>
      </c>
      <c r="L331" s="67"/>
      <c r="M331" s="161"/>
      <c r="N331" s="161"/>
      <c r="O331" s="161"/>
    </row>
    <row r="332" spans="1:15">
      <c r="A332" s="101"/>
      <c r="B332" s="104"/>
      <c r="C332" s="101"/>
      <c r="D332" s="107"/>
      <c r="E332" s="107"/>
      <c r="F332" s="107"/>
      <c r="G332" s="107"/>
      <c r="H332" s="106"/>
      <c r="I332" s="66"/>
      <c r="J332" s="11" t="s">
        <v>21</v>
      </c>
      <c r="K332" s="13">
        <v>0</v>
      </c>
      <c r="L332" s="67"/>
      <c r="M332" s="162"/>
      <c r="N332" s="162"/>
      <c r="O332" s="162"/>
    </row>
    <row r="333" spans="1:15" ht="14.45" customHeight="1">
      <c r="A333" s="85" t="s">
        <v>95</v>
      </c>
      <c r="B333" s="55">
        <v>60014</v>
      </c>
      <c r="C333" s="85">
        <v>6060</v>
      </c>
      <c r="D333" s="80" t="s">
        <v>125</v>
      </c>
      <c r="E333" s="80"/>
      <c r="F333" s="80"/>
      <c r="G333" s="60" t="s">
        <v>17</v>
      </c>
      <c r="H333" s="81">
        <v>2020</v>
      </c>
      <c r="I333" s="62">
        <f>SUM(K333)</f>
        <v>153967</v>
      </c>
      <c r="J333" s="51" t="s">
        <v>12</v>
      </c>
      <c r="K333" s="25">
        <f>SUM(K334:K337)</f>
        <v>153967</v>
      </c>
      <c r="L333" s="63">
        <v>153967</v>
      </c>
      <c r="M333" s="152"/>
      <c r="N333" s="152"/>
      <c r="O333" s="152"/>
    </row>
    <row r="334" spans="1:15">
      <c r="A334" s="85"/>
      <c r="B334" s="56"/>
      <c r="C334" s="85"/>
      <c r="D334" s="80"/>
      <c r="E334" s="80"/>
      <c r="F334" s="80"/>
      <c r="G334" s="60"/>
      <c r="H334" s="81"/>
      <c r="I334" s="62"/>
      <c r="J334" s="51" t="s">
        <v>13</v>
      </c>
      <c r="K334" s="17">
        <v>153967</v>
      </c>
      <c r="L334" s="63"/>
      <c r="M334" s="161"/>
      <c r="N334" s="161"/>
      <c r="O334" s="161"/>
    </row>
    <row r="335" spans="1:15">
      <c r="A335" s="85"/>
      <c r="B335" s="56"/>
      <c r="C335" s="85"/>
      <c r="D335" s="80"/>
      <c r="E335" s="80"/>
      <c r="F335" s="80"/>
      <c r="G335" s="60"/>
      <c r="H335" s="65">
        <v>2020</v>
      </c>
      <c r="I335" s="62"/>
      <c r="J335" s="51" t="s">
        <v>14</v>
      </c>
      <c r="K335" s="17">
        <v>0</v>
      </c>
      <c r="L335" s="63"/>
      <c r="M335" s="161"/>
      <c r="N335" s="161"/>
      <c r="O335" s="161"/>
    </row>
    <row r="336" spans="1:15">
      <c r="A336" s="85"/>
      <c r="B336" s="56"/>
      <c r="C336" s="85"/>
      <c r="D336" s="80"/>
      <c r="E336" s="80"/>
      <c r="F336" s="80"/>
      <c r="G336" s="60"/>
      <c r="H336" s="65"/>
      <c r="I336" s="62"/>
      <c r="J336" s="51" t="s">
        <v>15</v>
      </c>
      <c r="K336" s="18">
        <v>0</v>
      </c>
      <c r="L336" s="63"/>
      <c r="M336" s="161"/>
      <c r="N336" s="161"/>
      <c r="O336" s="161"/>
    </row>
    <row r="337" spans="1:15">
      <c r="A337" s="85"/>
      <c r="B337" s="57"/>
      <c r="C337" s="85"/>
      <c r="D337" s="80"/>
      <c r="E337" s="80"/>
      <c r="F337" s="80"/>
      <c r="G337" s="60"/>
      <c r="H337" s="65"/>
      <c r="I337" s="62"/>
      <c r="J337" s="51" t="s">
        <v>21</v>
      </c>
      <c r="K337" s="17">
        <v>0</v>
      </c>
      <c r="L337" s="63"/>
      <c r="M337" s="162"/>
      <c r="N337" s="162"/>
      <c r="O337" s="162"/>
    </row>
    <row r="338" spans="1:15">
      <c r="A338" s="85" t="s">
        <v>212</v>
      </c>
      <c r="B338" s="55">
        <v>60014</v>
      </c>
      <c r="C338" s="85">
        <v>6060</v>
      </c>
      <c r="D338" s="80" t="s">
        <v>213</v>
      </c>
      <c r="E338" s="80"/>
      <c r="F338" s="80"/>
      <c r="G338" s="60" t="s">
        <v>17</v>
      </c>
      <c r="H338" s="81">
        <v>2020</v>
      </c>
      <c r="I338" s="62">
        <f>SUM(K338)</f>
        <v>62000</v>
      </c>
      <c r="J338" s="51" t="s">
        <v>12</v>
      </c>
      <c r="K338" s="25">
        <f>SUM(K339:K342)</f>
        <v>62000</v>
      </c>
      <c r="L338" s="63">
        <v>62000</v>
      </c>
      <c r="M338" s="152"/>
      <c r="N338" s="152"/>
      <c r="O338" s="152"/>
    </row>
    <row r="339" spans="1:15">
      <c r="A339" s="85"/>
      <c r="B339" s="56"/>
      <c r="C339" s="85"/>
      <c r="D339" s="80"/>
      <c r="E339" s="80"/>
      <c r="F339" s="80"/>
      <c r="G339" s="60"/>
      <c r="H339" s="81"/>
      <c r="I339" s="62"/>
      <c r="J339" s="51" t="s">
        <v>13</v>
      </c>
      <c r="K339" s="17">
        <v>62000</v>
      </c>
      <c r="L339" s="63"/>
      <c r="M339" s="161"/>
      <c r="N339" s="161"/>
      <c r="O339" s="161"/>
    </row>
    <row r="340" spans="1:15">
      <c r="A340" s="85"/>
      <c r="B340" s="56"/>
      <c r="C340" s="85"/>
      <c r="D340" s="80"/>
      <c r="E340" s="80"/>
      <c r="F340" s="80"/>
      <c r="G340" s="60"/>
      <c r="H340" s="65">
        <v>2020</v>
      </c>
      <c r="I340" s="62"/>
      <c r="J340" s="51" t="s">
        <v>14</v>
      </c>
      <c r="K340" s="17">
        <v>0</v>
      </c>
      <c r="L340" s="63"/>
      <c r="M340" s="161"/>
      <c r="N340" s="161"/>
      <c r="O340" s="161"/>
    </row>
    <row r="341" spans="1:15">
      <c r="A341" s="85"/>
      <c r="B341" s="56"/>
      <c r="C341" s="85"/>
      <c r="D341" s="80"/>
      <c r="E341" s="80"/>
      <c r="F341" s="80"/>
      <c r="G341" s="60"/>
      <c r="H341" s="65"/>
      <c r="I341" s="62"/>
      <c r="J341" s="51" t="s">
        <v>15</v>
      </c>
      <c r="K341" s="18">
        <v>0</v>
      </c>
      <c r="L341" s="63"/>
      <c r="M341" s="161"/>
      <c r="N341" s="161"/>
      <c r="O341" s="161"/>
    </row>
    <row r="342" spans="1:15">
      <c r="A342" s="85"/>
      <c r="B342" s="57"/>
      <c r="C342" s="85"/>
      <c r="D342" s="80"/>
      <c r="E342" s="80"/>
      <c r="F342" s="80"/>
      <c r="G342" s="60"/>
      <c r="H342" s="65"/>
      <c r="I342" s="62"/>
      <c r="J342" s="51" t="s">
        <v>21</v>
      </c>
      <c r="K342" s="17">
        <v>0</v>
      </c>
      <c r="L342" s="63"/>
      <c r="M342" s="162"/>
      <c r="N342" s="162"/>
      <c r="O342" s="162"/>
    </row>
    <row r="343" spans="1:15" ht="15" customHeight="1">
      <c r="A343" s="85" t="s">
        <v>96</v>
      </c>
      <c r="B343" s="55">
        <v>60014</v>
      </c>
      <c r="C343" s="85">
        <v>6060</v>
      </c>
      <c r="D343" s="80" t="s">
        <v>50</v>
      </c>
      <c r="E343" s="80"/>
      <c r="F343" s="80"/>
      <c r="G343" s="60" t="s">
        <v>157</v>
      </c>
      <c r="H343" s="81">
        <v>2020</v>
      </c>
      <c r="I343" s="62">
        <f>SUM(K343)</f>
        <v>1910878</v>
      </c>
      <c r="J343" s="51" t="s">
        <v>12</v>
      </c>
      <c r="K343" s="25">
        <f>SUM(K344:K347)</f>
        <v>1910878</v>
      </c>
      <c r="L343" s="63">
        <v>1910878</v>
      </c>
      <c r="M343" s="152"/>
      <c r="N343" s="152"/>
      <c r="O343" s="152"/>
    </row>
    <row r="344" spans="1:15">
      <c r="A344" s="85"/>
      <c r="B344" s="56"/>
      <c r="C344" s="85"/>
      <c r="D344" s="80"/>
      <c r="E344" s="80"/>
      <c r="F344" s="80"/>
      <c r="G344" s="60"/>
      <c r="H344" s="81"/>
      <c r="I344" s="62"/>
      <c r="J344" s="51" t="s">
        <v>13</v>
      </c>
      <c r="K344" s="17">
        <v>1910878</v>
      </c>
      <c r="L344" s="63"/>
      <c r="M344" s="161"/>
      <c r="N344" s="161"/>
      <c r="O344" s="161"/>
    </row>
    <row r="345" spans="1:15">
      <c r="A345" s="85"/>
      <c r="B345" s="56"/>
      <c r="C345" s="85"/>
      <c r="D345" s="80"/>
      <c r="E345" s="80"/>
      <c r="F345" s="80"/>
      <c r="G345" s="60"/>
      <c r="H345" s="65">
        <v>2020</v>
      </c>
      <c r="I345" s="62"/>
      <c r="J345" s="51" t="s">
        <v>14</v>
      </c>
      <c r="K345" s="17">
        <v>0</v>
      </c>
      <c r="L345" s="63"/>
      <c r="M345" s="161"/>
      <c r="N345" s="161"/>
      <c r="O345" s="161"/>
    </row>
    <row r="346" spans="1:15">
      <c r="A346" s="85"/>
      <c r="B346" s="56"/>
      <c r="C346" s="85"/>
      <c r="D346" s="80"/>
      <c r="E346" s="80"/>
      <c r="F346" s="80"/>
      <c r="G346" s="60"/>
      <c r="H346" s="65"/>
      <c r="I346" s="62"/>
      <c r="J346" s="51" t="s">
        <v>15</v>
      </c>
      <c r="K346" s="18">
        <v>0</v>
      </c>
      <c r="L346" s="63"/>
      <c r="M346" s="161"/>
      <c r="N346" s="161"/>
      <c r="O346" s="161"/>
    </row>
    <row r="347" spans="1:15">
      <c r="A347" s="85"/>
      <c r="B347" s="57"/>
      <c r="C347" s="85"/>
      <c r="D347" s="80"/>
      <c r="E347" s="80"/>
      <c r="F347" s="80"/>
      <c r="G347" s="60"/>
      <c r="H347" s="65"/>
      <c r="I347" s="62"/>
      <c r="J347" s="51" t="s">
        <v>21</v>
      </c>
      <c r="K347" s="17">
        <v>0</v>
      </c>
      <c r="L347" s="63"/>
      <c r="M347" s="162"/>
      <c r="N347" s="162"/>
      <c r="O347" s="162"/>
    </row>
    <row r="348" spans="1:15">
      <c r="A348" s="85" t="s">
        <v>144</v>
      </c>
      <c r="B348" s="55">
        <v>60014</v>
      </c>
      <c r="C348" s="85">
        <v>6060</v>
      </c>
      <c r="D348" s="80" t="s">
        <v>145</v>
      </c>
      <c r="E348" s="80"/>
      <c r="F348" s="80"/>
      <c r="G348" s="60" t="s">
        <v>17</v>
      </c>
      <c r="H348" s="81">
        <v>2020</v>
      </c>
      <c r="I348" s="62">
        <f>SUM(K348)</f>
        <v>168510</v>
      </c>
      <c r="J348" s="51" t="s">
        <v>12</v>
      </c>
      <c r="K348" s="25">
        <f>SUM(K349:K352)</f>
        <v>168510</v>
      </c>
      <c r="L348" s="63">
        <v>168510</v>
      </c>
      <c r="M348" s="152"/>
      <c r="N348" s="152"/>
      <c r="O348" s="152"/>
    </row>
    <row r="349" spans="1:15">
      <c r="A349" s="85"/>
      <c r="B349" s="56"/>
      <c r="C349" s="85"/>
      <c r="D349" s="80"/>
      <c r="E349" s="80"/>
      <c r="F349" s="80"/>
      <c r="G349" s="60"/>
      <c r="H349" s="81"/>
      <c r="I349" s="62"/>
      <c r="J349" s="51" t="s">
        <v>13</v>
      </c>
      <c r="K349" s="17">
        <v>168510</v>
      </c>
      <c r="L349" s="63"/>
      <c r="M349" s="161"/>
      <c r="N349" s="161"/>
      <c r="O349" s="161"/>
    </row>
    <row r="350" spans="1:15">
      <c r="A350" s="85"/>
      <c r="B350" s="56"/>
      <c r="C350" s="85"/>
      <c r="D350" s="80"/>
      <c r="E350" s="80"/>
      <c r="F350" s="80"/>
      <c r="G350" s="60"/>
      <c r="H350" s="65">
        <v>2020</v>
      </c>
      <c r="I350" s="62"/>
      <c r="J350" s="51" t="s">
        <v>14</v>
      </c>
      <c r="K350" s="17">
        <v>0</v>
      </c>
      <c r="L350" s="63"/>
      <c r="M350" s="161"/>
      <c r="N350" s="161"/>
      <c r="O350" s="161"/>
    </row>
    <row r="351" spans="1:15">
      <c r="A351" s="85"/>
      <c r="B351" s="56"/>
      <c r="C351" s="85"/>
      <c r="D351" s="80"/>
      <c r="E351" s="80"/>
      <c r="F351" s="80"/>
      <c r="G351" s="60"/>
      <c r="H351" s="65"/>
      <c r="I351" s="62"/>
      <c r="J351" s="51" t="s">
        <v>15</v>
      </c>
      <c r="K351" s="18">
        <v>0</v>
      </c>
      <c r="L351" s="63"/>
      <c r="M351" s="161"/>
      <c r="N351" s="161"/>
      <c r="O351" s="161"/>
    </row>
    <row r="352" spans="1:15">
      <c r="A352" s="85"/>
      <c r="B352" s="57"/>
      <c r="C352" s="85"/>
      <c r="D352" s="80"/>
      <c r="E352" s="80"/>
      <c r="F352" s="80"/>
      <c r="G352" s="60"/>
      <c r="H352" s="65"/>
      <c r="I352" s="62"/>
      <c r="J352" s="51" t="s">
        <v>21</v>
      </c>
      <c r="K352" s="17">
        <v>0</v>
      </c>
      <c r="L352" s="63"/>
      <c r="M352" s="162"/>
      <c r="N352" s="162"/>
      <c r="O352" s="162"/>
    </row>
    <row r="353" spans="1:15">
      <c r="A353" s="85" t="s">
        <v>146</v>
      </c>
      <c r="B353" s="55">
        <v>60014</v>
      </c>
      <c r="C353" s="85">
        <v>6060</v>
      </c>
      <c r="D353" s="80" t="s">
        <v>147</v>
      </c>
      <c r="E353" s="80"/>
      <c r="F353" s="80"/>
      <c r="G353" s="60" t="s">
        <v>17</v>
      </c>
      <c r="H353" s="81">
        <v>2020</v>
      </c>
      <c r="I353" s="62">
        <f>SUM(K353)</f>
        <v>20849</v>
      </c>
      <c r="J353" s="51" t="s">
        <v>12</v>
      </c>
      <c r="K353" s="25">
        <f>SUM(K354:K357)</f>
        <v>20849</v>
      </c>
      <c r="L353" s="63">
        <v>20849</v>
      </c>
      <c r="M353" s="152"/>
      <c r="N353" s="152"/>
      <c r="O353" s="152"/>
    </row>
    <row r="354" spans="1:15">
      <c r="A354" s="85"/>
      <c r="B354" s="56"/>
      <c r="C354" s="85"/>
      <c r="D354" s="80"/>
      <c r="E354" s="80"/>
      <c r="F354" s="80"/>
      <c r="G354" s="60"/>
      <c r="H354" s="81"/>
      <c r="I354" s="62"/>
      <c r="J354" s="51" t="s">
        <v>13</v>
      </c>
      <c r="K354" s="17">
        <v>20849</v>
      </c>
      <c r="L354" s="63"/>
      <c r="M354" s="161"/>
      <c r="N354" s="161"/>
      <c r="O354" s="161"/>
    </row>
    <row r="355" spans="1:15">
      <c r="A355" s="85"/>
      <c r="B355" s="56"/>
      <c r="C355" s="85"/>
      <c r="D355" s="80"/>
      <c r="E355" s="80"/>
      <c r="F355" s="80"/>
      <c r="G355" s="60"/>
      <c r="H355" s="65">
        <v>2020</v>
      </c>
      <c r="I355" s="62"/>
      <c r="J355" s="51" t="s">
        <v>14</v>
      </c>
      <c r="K355" s="17">
        <v>0</v>
      </c>
      <c r="L355" s="63"/>
      <c r="M355" s="161"/>
      <c r="N355" s="161"/>
      <c r="O355" s="161"/>
    </row>
    <row r="356" spans="1:15">
      <c r="A356" s="85"/>
      <c r="B356" s="56"/>
      <c r="C356" s="85"/>
      <c r="D356" s="80"/>
      <c r="E356" s="80"/>
      <c r="F356" s="80"/>
      <c r="G356" s="60"/>
      <c r="H356" s="65"/>
      <c r="I356" s="62"/>
      <c r="J356" s="51" t="s">
        <v>15</v>
      </c>
      <c r="K356" s="18">
        <v>0</v>
      </c>
      <c r="L356" s="63"/>
      <c r="M356" s="161"/>
      <c r="N356" s="161"/>
      <c r="O356" s="161"/>
    </row>
    <row r="357" spans="1:15">
      <c r="A357" s="85"/>
      <c r="B357" s="57"/>
      <c r="C357" s="85"/>
      <c r="D357" s="80"/>
      <c r="E357" s="80"/>
      <c r="F357" s="80"/>
      <c r="G357" s="60"/>
      <c r="H357" s="65"/>
      <c r="I357" s="62"/>
      <c r="J357" s="51" t="s">
        <v>21</v>
      </c>
      <c r="K357" s="17">
        <v>0</v>
      </c>
      <c r="L357" s="63"/>
      <c r="M357" s="162"/>
      <c r="N357" s="162"/>
      <c r="O357" s="162"/>
    </row>
    <row r="358" spans="1:15">
      <c r="A358" s="85" t="s">
        <v>159</v>
      </c>
      <c r="B358" s="55">
        <v>60014</v>
      </c>
      <c r="C358" s="85">
        <v>6060</v>
      </c>
      <c r="D358" s="80" t="s">
        <v>162</v>
      </c>
      <c r="E358" s="80"/>
      <c r="F358" s="80"/>
      <c r="G358" s="60" t="s">
        <v>17</v>
      </c>
      <c r="H358" s="81">
        <v>2020</v>
      </c>
      <c r="I358" s="62">
        <f>SUM(K358)</f>
        <v>27257</v>
      </c>
      <c r="J358" s="51" t="s">
        <v>12</v>
      </c>
      <c r="K358" s="25">
        <f>SUM(K359:K362)</f>
        <v>27257</v>
      </c>
      <c r="L358" s="63">
        <v>27257</v>
      </c>
      <c r="M358" s="152"/>
      <c r="N358" s="152"/>
      <c r="O358" s="152"/>
    </row>
    <row r="359" spans="1:15">
      <c r="A359" s="85"/>
      <c r="B359" s="56"/>
      <c r="C359" s="85"/>
      <c r="D359" s="80"/>
      <c r="E359" s="80"/>
      <c r="F359" s="80"/>
      <c r="G359" s="60"/>
      <c r="H359" s="81"/>
      <c r="I359" s="62"/>
      <c r="J359" s="51" t="s">
        <v>13</v>
      </c>
      <c r="K359" s="17">
        <v>27257</v>
      </c>
      <c r="L359" s="63"/>
      <c r="M359" s="161"/>
      <c r="N359" s="161"/>
      <c r="O359" s="161"/>
    </row>
    <row r="360" spans="1:15">
      <c r="A360" s="85"/>
      <c r="B360" s="56"/>
      <c r="C360" s="85"/>
      <c r="D360" s="80"/>
      <c r="E360" s="80"/>
      <c r="F360" s="80"/>
      <c r="G360" s="60"/>
      <c r="H360" s="65">
        <v>2020</v>
      </c>
      <c r="I360" s="62"/>
      <c r="J360" s="51" t="s">
        <v>14</v>
      </c>
      <c r="K360" s="17">
        <v>0</v>
      </c>
      <c r="L360" s="63"/>
      <c r="M360" s="161"/>
      <c r="N360" s="161"/>
      <c r="O360" s="161"/>
    </row>
    <row r="361" spans="1:15">
      <c r="A361" s="85"/>
      <c r="B361" s="56"/>
      <c r="C361" s="85"/>
      <c r="D361" s="80"/>
      <c r="E361" s="80"/>
      <c r="F361" s="80"/>
      <c r="G361" s="60"/>
      <c r="H361" s="65"/>
      <c r="I361" s="62"/>
      <c r="J361" s="51" t="s">
        <v>15</v>
      </c>
      <c r="K361" s="18">
        <v>0</v>
      </c>
      <c r="L361" s="63"/>
      <c r="M361" s="161"/>
      <c r="N361" s="161"/>
      <c r="O361" s="161"/>
    </row>
    <row r="362" spans="1:15">
      <c r="A362" s="85"/>
      <c r="B362" s="57"/>
      <c r="C362" s="85"/>
      <c r="D362" s="80"/>
      <c r="E362" s="80"/>
      <c r="F362" s="80"/>
      <c r="G362" s="60"/>
      <c r="H362" s="65"/>
      <c r="I362" s="62"/>
      <c r="J362" s="51" t="s">
        <v>21</v>
      </c>
      <c r="K362" s="17">
        <v>0</v>
      </c>
      <c r="L362" s="63"/>
      <c r="M362" s="162"/>
      <c r="N362" s="162"/>
      <c r="O362" s="162"/>
    </row>
    <row r="363" spans="1:15">
      <c r="A363" s="85" t="s">
        <v>160</v>
      </c>
      <c r="B363" s="55">
        <v>60014</v>
      </c>
      <c r="C363" s="85">
        <v>6060</v>
      </c>
      <c r="D363" s="80" t="s">
        <v>163</v>
      </c>
      <c r="E363" s="80"/>
      <c r="F363" s="80"/>
      <c r="G363" s="60" t="s">
        <v>17</v>
      </c>
      <c r="H363" s="81">
        <v>2020</v>
      </c>
      <c r="I363" s="62">
        <f>SUM(K363)</f>
        <v>30898</v>
      </c>
      <c r="J363" s="51" t="s">
        <v>12</v>
      </c>
      <c r="K363" s="25">
        <f>SUM(K364:K367)</f>
        <v>30898</v>
      </c>
      <c r="L363" s="63">
        <v>30898</v>
      </c>
      <c r="M363" s="152"/>
      <c r="N363" s="152"/>
      <c r="O363" s="152"/>
    </row>
    <row r="364" spans="1:15">
      <c r="A364" s="85"/>
      <c r="B364" s="56"/>
      <c r="C364" s="85"/>
      <c r="D364" s="80"/>
      <c r="E364" s="80"/>
      <c r="F364" s="80"/>
      <c r="G364" s="60"/>
      <c r="H364" s="81"/>
      <c r="I364" s="62"/>
      <c r="J364" s="51" t="s">
        <v>13</v>
      </c>
      <c r="K364" s="17">
        <v>30898</v>
      </c>
      <c r="L364" s="63"/>
      <c r="M364" s="161"/>
      <c r="N364" s="161"/>
      <c r="O364" s="161"/>
    </row>
    <row r="365" spans="1:15">
      <c r="A365" s="85"/>
      <c r="B365" s="56"/>
      <c r="C365" s="85"/>
      <c r="D365" s="80"/>
      <c r="E365" s="80"/>
      <c r="F365" s="80"/>
      <c r="G365" s="60"/>
      <c r="H365" s="65">
        <v>2020</v>
      </c>
      <c r="I365" s="62"/>
      <c r="J365" s="51" t="s">
        <v>14</v>
      </c>
      <c r="K365" s="17">
        <v>0</v>
      </c>
      <c r="L365" s="63"/>
      <c r="M365" s="161"/>
      <c r="N365" s="161"/>
      <c r="O365" s="161"/>
    </row>
    <row r="366" spans="1:15">
      <c r="A366" s="85"/>
      <c r="B366" s="56"/>
      <c r="C366" s="85"/>
      <c r="D366" s="80"/>
      <c r="E366" s="80"/>
      <c r="F366" s="80"/>
      <c r="G366" s="60"/>
      <c r="H366" s="65"/>
      <c r="I366" s="62"/>
      <c r="J366" s="51" t="s">
        <v>15</v>
      </c>
      <c r="K366" s="18">
        <v>0</v>
      </c>
      <c r="L366" s="63"/>
      <c r="M366" s="161"/>
      <c r="N366" s="161"/>
      <c r="O366" s="161"/>
    </row>
    <row r="367" spans="1:15">
      <c r="A367" s="85"/>
      <c r="B367" s="57"/>
      <c r="C367" s="85"/>
      <c r="D367" s="80"/>
      <c r="E367" s="80"/>
      <c r="F367" s="80"/>
      <c r="G367" s="60"/>
      <c r="H367" s="65"/>
      <c r="I367" s="62"/>
      <c r="J367" s="51" t="s">
        <v>21</v>
      </c>
      <c r="K367" s="17">
        <v>0</v>
      </c>
      <c r="L367" s="63"/>
      <c r="M367" s="162"/>
      <c r="N367" s="162"/>
      <c r="O367" s="162"/>
    </row>
    <row r="368" spans="1:15">
      <c r="A368" s="85" t="s">
        <v>161</v>
      </c>
      <c r="B368" s="55">
        <v>60014</v>
      </c>
      <c r="C368" s="85">
        <v>6060</v>
      </c>
      <c r="D368" s="80" t="s">
        <v>166</v>
      </c>
      <c r="E368" s="80"/>
      <c r="F368" s="80"/>
      <c r="G368" s="60" t="s">
        <v>17</v>
      </c>
      <c r="H368" s="81">
        <v>2020</v>
      </c>
      <c r="I368" s="62">
        <f>SUM(K368)</f>
        <v>26568</v>
      </c>
      <c r="J368" s="51" t="s">
        <v>12</v>
      </c>
      <c r="K368" s="25">
        <f>SUM(K369:K372)</f>
        <v>26568</v>
      </c>
      <c r="L368" s="63">
        <v>26568</v>
      </c>
      <c r="M368" s="152"/>
      <c r="N368" s="152"/>
      <c r="O368" s="152"/>
    </row>
    <row r="369" spans="1:15">
      <c r="A369" s="85"/>
      <c r="B369" s="56"/>
      <c r="C369" s="85"/>
      <c r="D369" s="80"/>
      <c r="E369" s="80"/>
      <c r="F369" s="80"/>
      <c r="G369" s="60"/>
      <c r="H369" s="81"/>
      <c r="I369" s="62"/>
      <c r="J369" s="51" t="s">
        <v>13</v>
      </c>
      <c r="K369" s="17">
        <v>26568</v>
      </c>
      <c r="L369" s="63"/>
      <c r="M369" s="161"/>
      <c r="N369" s="161"/>
      <c r="O369" s="161"/>
    </row>
    <row r="370" spans="1:15">
      <c r="A370" s="85"/>
      <c r="B370" s="56"/>
      <c r="C370" s="85"/>
      <c r="D370" s="80"/>
      <c r="E370" s="80"/>
      <c r="F370" s="80"/>
      <c r="G370" s="60"/>
      <c r="H370" s="65">
        <v>2020</v>
      </c>
      <c r="I370" s="62"/>
      <c r="J370" s="51" t="s">
        <v>14</v>
      </c>
      <c r="K370" s="17">
        <v>0</v>
      </c>
      <c r="L370" s="63"/>
      <c r="M370" s="161"/>
      <c r="N370" s="161"/>
      <c r="O370" s="161"/>
    </row>
    <row r="371" spans="1:15">
      <c r="A371" s="85"/>
      <c r="B371" s="56"/>
      <c r="C371" s="85"/>
      <c r="D371" s="80"/>
      <c r="E371" s="80"/>
      <c r="F371" s="80"/>
      <c r="G371" s="60"/>
      <c r="H371" s="65"/>
      <c r="I371" s="62"/>
      <c r="J371" s="51" t="s">
        <v>15</v>
      </c>
      <c r="K371" s="18">
        <v>0</v>
      </c>
      <c r="L371" s="63"/>
      <c r="M371" s="161"/>
      <c r="N371" s="161"/>
      <c r="O371" s="161"/>
    </row>
    <row r="372" spans="1:15">
      <c r="A372" s="85"/>
      <c r="B372" s="57"/>
      <c r="C372" s="85"/>
      <c r="D372" s="80"/>
      <c r="E372" s="80"/>
      <c r="F372" s="80"/>
      <c r="G372" s="60"/>
      <c r="H372" s="65"/>
      <c r="I372" s="62"/>
      <c r="J372" s="51" t="s">
        <v>21</v>
      </c>
      <c r="K372" s="17">
        <v>0</v>
      </c>
      <c r="L372" s="63"/>
      <c r="M372" s="162"/>
      <c r="N372" s="162"/>
      <c r="O372" s="162"/>
    </row>
    <row r="373" spans="1:15">
      <c r="A373" s="85" t="s">
        <v>171</v>
      </c>
      <c r="B373" s="55">
        <v>60014</v>
      </c>
      <c r="C373" s="85">
        <v>6060</v>
      </c>
      <c r="D373" s="80" t="s">
        <v>196</v>
      </c>
      <c r="E373" s="80"/>
      <c r="F373" s="80"/>
      <c r="G373" s="60" t="s">
        <v>17</v>
      </c>
      <c r="H373" s="81">
        <v>2020</v>
      </c>
      <c r="I373" s="62">
        <f>SUM(K373)</f>
        <v>19680</v>
      </c>
      <c r="J373" s="51" t="s">
        <v>12</v>
      </c>
      <c r="K373" s="25">
        <f>SUM(K374:K377)</f>
        <v>19680</v>
      </c>
      <c r="L373" s="63">
        <v>19680</v>
      </c>
      <c r="M373" s="152"/>
      <c r="N373" s="152"/>
      <c r="O373" s="152"/>
    </row>
    <row r="374" spans="1:15">
      <c r="A374" s="85"/>
      <c r="B374" s="56"/>
      <c r="C374" s="85"/>
      <c r="D374" s="80"/>
      <c r="E374" s="80"/>
      <c r="F374" s="80"/>
      <c r="G374" s="60"/>
      <c r="H374" s="81"/>
      <c r="I374" s="62"/>
      <c r="J374" s="51" t="s">
        <v>13</v>
      </c>
      <c r="K374" s="17">
        <v>19680</v>
      </c>
      <c r="L374" s="63"/>
      <c r="M374" s="161"/>
      <c r="N374" s="161"/>
      <c r="O374" s="161"/>
    </row>
    <row r="375" spans="1:15">
      <c r="A375" s="85"/>
      <c r="B375" s="56"/>
      <c r="C375" s="85"/>
      <c r="D375" s="80"/>
      <c r="E375" s="80"/>
      <c r="F375" s="80"/>
      <c r="G375" s="60"/>
      <c r="H375" s="65">
        <v>2020</v>
      </c>
      <c r="I375" s="62"/>
      <c r="J375" s="51" t="s">
        <v>14</v>
      </c>
      <c r="K375" s="17">
        <v>0</v>
      </c>
      <c r="L375" s="63"/>
      <c r="M375" s="161"/>
      <c r="N375" s="161"/>
      <c r="O375" s="161"/>
    </row>
    <row r="376" spans="1:15">
      <c r="A376" s="85"/>
      <c r="B376" s="56"/>
      <c r="C376" s="85"/>
      <c r="D376" s="80"/>
      <c r="E376" s="80"/>
      <c r="F376" s="80"/>
      <c r="G376" s="60"/>
      <c r="H376" s="65"/>
      <c r="I376" s="62"/>
      <c r="J376" s="51" t="s">
        <v>15</v>
      </c>
      <c r="K376" s="18">
        <v>0</v>
      </c>
      <c r="L376" s="63"/>
      <c r="M376" s="161"/>
      <c r="N376" s="161"/>
      <c r="O376" s="161"/>
    </row>
    <row r="377" spans="1:15">
      <c r="A377" s="85"/>
      <c r="B377" s="57"/>
      <c r="C377" s="85"/>
      <c r="D377" s="80"/>
      <c r="E377" s="80"/>
      <c r="F377" s="80"/>
      <c r="G377" s="60"/>
      <c r="H377" s="65"/>
      <c r="I377" s="62"/>
      <c r="J377" s="51" t="s">
        <v>21</v>
      </c>
      <c r="K377" s="17">
        <v>0</v>
      </c>
      <c r="L377" s="63"/>
      <c r="M377" s="162"/>
      <c r="N377" s="162"/>
      <c r="O377" s="162"/>
    </row>
    <row r="378" spans="1:15">
      <c r="A378" s="86" t="s">
        <v>169</v>
      </c>
      <c r="B378" s="87"/>
      <c r="C378" s="87"/>
      <c r="D378" s="87"/>
      <c r="E378" s="87"/>
      <c r="F378" s="87"/>
      <c r="G378" s="87"/>
      <c r="H378" s="88"/>
      <c r="I378" s="95">
        <f>SUM(I383)</f>
        <v>303800</v>
      </c>
      <c r="J378" s="7" t="s">
        <v>12</v>
      </c>
      <c r="K378" s="8">
        <f>SUM(K379:K382)</f>
        <v>303800</v>
      </c>
      <c r="L378" s="96">
        <f>SUM(L383)</f>
        <v>303800</v>
      </c>
      <c r="M378" s="152"/>
      <c r="N378" s="152"/>
      <c r="O378" s="152"/>
    </row>
    <row r="379" spans="1:15">
      <c r="A379" s="89"/>
      <c r="B379" s="90"/>
      <c r="C379" s="90"/>
      <c r="D379" s="90"/>
      <c r="E379" s="90"/>
      <c r="F379" s="90"/>
      <c r="G379" s="90"/>
      <c r="H379" s="91"/>
      <c r="I379" s="95"/>
      <c r="J379" s="9" t="s">
        <v>13</v>
      </c>
      <c r="K379" s="8">
        <f>K384</f>
        <v>303800</v>
      </c>
      <c r="L379" s="95"/>
      <c r="M379" s="161"/>
      <c r="N379" s="161"/>
      <c r="O379" s="161"/>
    </row>
    <row r="380" spans="1:15">
      <c r="A380" s="89"/>
      <c r="B380" s="90"/>
      <c r="C380" s="90"/>
      <c r="D380" s="90"/>
      <c r="E380" s="90"/>
      <c r="F380" s="90"/>
      <c r="G380" s="90"/>
      <c r="H380" s="91"/>
      <c r="I380" s="95"/>
      <c r="J380" s="9" t="s">
        <v>14</v>
      </c>
      <c r="K380" s="8">
        <f>K390+K395+K405</f>
        <v>0</v>
      </c>
      <c r="L380" s="95"/>
      <c r="M380" s="161"/>
      <c r="N380" s="161"/>
      <c r="O380" s="161"/>
    </row>
    <row r="381" spans="1:15">
      <c r="A381" s="89"/>
      <c r="B381" s="90"/>
      <c r="C381" s="90"/>
      <c r="D381" s="90"/>
      <c r="E381" s="90"/>
      <c r="F381" s="90"/>
      <c r="G381" s="90"/>
      <c r="H381" s="91"/>
      <c r="I381" s="95"/>
      <c r="J381" s="9" t="s">
        <v>15</v>
      </c>
      <c r="K381" s="8">
        <f>K391+K396+K406</f>
        <v>0</v>
      </c>
      <c r="L381" s="95"/>
      <c r="M381" s="161"/>
      <c r="N381" s="161"/>
      <c r="O381" s="161"/>
    </row>
    <row r="382" spans="1:15">
      <c r="A382" s="92"/>
      <c r="B382" s="93"/>
      <c r="C382" s="93"/>
      <c r="D382" s="93"/>
      <c r="E382" s="93"/>
      <c r="F382" s="93"/>
      <c r="G382" s="93"/>
      <c r="H382" s="94"/>
      <c r="I382" s="95"/>
      <c r="J382" s="10" t="s">
        <v>21</v>
      </c>
      <c r="K382" s="8">
        <f>K392+K397+K407+K387</f>
        <v>0</v>
      </c>
      <c r="L382" s="95"/>
      <c r="M382" s="162"/>
      <c r="N382" s="162"/>
      <c r="O382" s="162"/>
    </row>
    <row r="383" spans="1:15">
      <c r="A383" s="85" t="s">
        <v>211</v>
      </c>
      <c r="B383" s="55">
        <v>70005</v>
      </c>
      <c r="C383" s="58">
        <v>6050</v>
      </c>
      <c r="D383" s="80" t="s">
        <v>170</v>
      </c>
      <c r="E383" s="80"/>
      <c r="F383" s="80"/>
      <c r="G383" s="60" t="s">
        <v>109</v>
      </c>
      <c r="H383" s="61">
        <v>2020</v>
      </c>
      <c r="I383" s="62">
        <v>303800</v>
      </c>
      <c r="J383" s="39" t="s">
        <v>12</v>
      </c>
      <c r="K383" s="33">
        <f>K384</f>
        <v>303800</v>
      </c>
      <c r="L383" s="63">
        <v>303800</v>
      </c>
      <c r="M383" s="152"/>
      <c r="N383" s="152"/>
      <c r="O383" s="152"/>
    </row>
    <row r="384" spans="1:15">
      <c r="A384" s="85"/>
      <c r="B384" s="56"/>
      <c r="C384" s="58"/>
      <c r="D384" s="80"/>
      <c r="E384" s="80"/>
      <c r="F384" s="80"/>
      <c r="G384" s="60"/>
      <c r="H384" s="61"/>
      <c r="I384" s="62"/>
      <c r="J384" s="39" t="s">
        <v>13</v>
      </c>
      <c r="K384" s="18">
        <v>303800</v>
      </c>
      <c r="L384" s="63"/>
      <c r="M384" s="161"/>
      <c r="N384" s="161"/>
      <c r="O384" s="161"/>
    </row>
    <row r="385" spans="1:15">
      <c r="A385" s="85"/>
      <c r="B385" s="56"/>
      <c r="C385" s="58"/>
      <c r="D385" s="80"/>
      <c r="E385" s="80"/>
      <c r="F385" s="80"/>
      <c r="G385" s="60"/>
      <c r="H385" s="64">
        <v>2020</v>
      </c>
      <c r="I385" s="62"/>
      <c r="J385" s="39" t="s">
        <v>14</v>
      </c>
      <c r="K385" s="18">
        <v>0</v>
      </c>
      <c r="L385" s="63"/>
      <c r="M385" s="161"/>
      <c r="N385" s="161"/>
      <c r="O385" s="161"/>
    </row>
    <row r="386" spans="1:15">
      <c r="A386" s="85"/>
      <c r="B386" s="56"/>
      <c r="C386" s="58"/>
      <c r="D386" s="80"/>
      <c r="E386" s="80"/>
      <c r="F386" s="80"/>
      <c r="G386" s="60"/>
      <c r="H386" s="64"/>
      <c r="I386" s="62"/>
      <c r="J386" s="39" t="s">
        <v>15</v>
      </c>
      <c r="K386" s="18">
        <v>0</v>
      </c>
      <c r="L386" s="63"/>
      <c r="M386" s="161"/>
      <c r="N386" s="161"/>
      <c r="O386" s="161"/>
    </row>
    <row r="387" spans="1:15">
      <c r="A387" s="85"/>
      <c r="B387" s="57"/>
      <c r="C387" s="58"/>
      <c r="D387" s="80"/>
      <c r="E387" s="80"/>
      <c r="F387" s="80"/>
      <c r="G387" s="60"/>
      <c r="H387" s="64"/>
      <c r="I387" s="62"/>
      <c r="J387" s="39" t="s">
        <v>21</v>
      </c>
      <c r="K387" s="18">
        <v>0</v>
      </c>
      <c r="L387" s="63"/>
      <c r="M387" s="162"/>
      <c r="N387" s="162"/>
      <c r="O387" s="162"/>
    </row>
    <row r="388" spans="1:15">
      <c r="A388" s="86" t="s">
        <v>130</v>
      </c>
      <c r="B388" s="87"/>
      <c r="C388" s="87"/>
      <c r="D388" s="87"/>
      <c r="E388" s="87"/>
      <c r="F388" s="87"/>
      <c r="G388" s="87"/>
      <c r="H388" s="88"/>
      <c r="I388" s="95">
        <f>SUM(I393:I422)</f>
        <v>242230</v>
      </c>
      <c r="J388" s="7" t="s">
        <v>12</v>
      </c>
      <c r="K388" s="8">
        <f>SUM(K389:K392)</f>
        <v>242230</v>
      </c>
      <c r="L388" s="96">
        <f>SUM(L393:L422)</f>
        <v>242230</v>
      </c>
      <c r="M388" s="152"/>
      <c r="N388" s="152"/>
      <c r="O388" s="152"/>
    </row>
    <row r="389" spans="1:15">
      <c r="A389" s="89"/>
      <c r="B389" s="90"/>
      <c r="C389" s="90"/>
      <c r="D389" s="90"/>
      <c r="E389" s="90"/>
      <c r="F389" s="90"/>
      <c r="G389" s="90"/>
      <c r="H389" s="91"/>
      <c r="I389" s="95"/>
      <c r="J389" s="9" t="s">
        <v>13</v>
      </c>
      <c r="K389" s="8">
        <f>K404+K409+K419+K394+K414+K399</f>
        <v>242230</v>
      </c>
      <c r="L389" s="95"/>
      <c r="M389" s="161"/>
      <c r="N389" s="161"/>
      <c r="O389" s="161"/>
    </row>
    <row r="390" spans="1:15">
      <c r="A390" s="89"/>
      <c r="B390" s="90"/>
      <c r="C390" s="90"/>
      <c r="D390" s="90"/>
      <c r="E390" s="90"/>
      <c r="F390" s="90"/>
      <c r="G390" s="90"/>
      <c r="H390" s="91"/>
      <c r="I390" s="95"/>
      <c r="J390" s="9" t="s">
        <v>14</v>
      </c>
      <c r="K390" s="8">
        <f>K405+K410+K420+K415</f>
        <v>0</v>
      </c>
      <c r="L390" s="95"/>
      <c r="M390" s="161"/>
      <c r="N390" s="161"/>
      <c r="O390" s="161"/>
    </row>
    <row r="391" spans="1:15">
      <c r="A391" s="89"/>
      <c r="B391" s="90"/>
      <c r="C391" s="90"/>
      <c r="D391" s="90"/>
      <c r="E391" s="90"/>
      <c r="F391" s="90"/>
      <c r="G391" s="90"/>
      <c r="H391" s="91"/>
      <c r="I391" s="95"/>
      <c r="J391" s="9" t="s">
        <v>15</v>
      </c>
      <c r="K391" s="8">
        <f>K406+K411+K421+K416</f>
        <v>0</v>
      </c>
      <c r="L391" s="95"/>
      <c r="M391" s="161"/>
      <c r="N391" s="161"/>
      <c r="O391" s="161"/>
    </row>
    <row r="392" spans="1:15">
      <c r="A392" s="92"/>
      <c r="B392" s="93"/>
      <c r="C392" s="93"/>
      <c r="D392" s="93"/>
      <c r="E392" s="93"/>
      <c r="F392" s="93"/>
      <c r="G392" s="93"/>
      <c r="H392" s="94"/>
      <c r="I392" s="95"/>
      <c r="J392" s="10" t="s">
        <v>21</v>
      </c>
      <c r="K392" s="8">
        <f>K407+K412+K422+K397+K417</f>
        <v>0</v>
      </c>
      <c r="L392" s="95"/>
      <c r="M392" s="162"/>
      <c r="N392" s="162"/>
      <c r="O392" s="162"/>
    </row>
    <row r="393" spans="1:15">
      <c r="A393" s="85" t="s">
        <v>97</v>
      </c>
      <c r="B393" s="55">
        <v>75020</v>
      </c>
      <c r="C393" s="58" t="s">
        <v>168</v>
      </c>
      <c r="D393" s="59" t="s">
        <v>124</v>
      </c>
      <c r="E393" s="59"/>
      <c r="F393" s="59"/>
      <c r="G393" s="60" t="s">
        <v>109</v>
      </c>
      <c r="H393" s="61">
        <v>2020</v>
      </c>
      <c r="I393" s="62">
        <f>SUM(K393)</f>
        <v>1230</v>
      </c>
      <c r="J393" s="16" t="s">
        <v>12</v>
      </c>
      <c r="K393" s="33">
        <f>K394</f>
        <v>1230</v>
      </c>
      <c r="L393" s="63">
        <v>1230</v>
      </c>
      <c r="M393" s="152"/>
      <c r="N393" s="152"/>
      <c r="O393" s="152"/>
    </row>
    <row r="394" spans="1:15">
      <c r="A394" s="85"/>
      <c r="B394" s="56"/>
      <c r="C394" s="58"/>
      <c r="D394" s="59"/>
      <c r="E394" s="59"/>
      <c r="F394" s="59"/>
      <c r="G394" s="60"/>
      <c r="H394" s="61"/>
      <c r="I394" s="62"/>
      <c r="J394" s="16" t="s">
        <v>13</v>
      </c>
      <c r="K394" s="18">
        <v>1230</v>
      </c>
      <c r="L394" s="63"/>
      <c r="M394" s="161"/>
      <c r="N394" s="161"/>
      <c r="O394" s="161"/>
    </row>
    <row r="395" spans="1:15">
      <c r="A395" s="85"/>
      <c r="B395" s="56"/>
      <c r="C395" s="58"/>
      <c r="D395" s="59"/>
      <c r="E395" s="59"/>
      <c r="F395" s="59"/>
      <c r="G395" s="60"/>
      <c r="H395" s="64">
        <v>2020</v>
      </c>
      <c r="I395" s="62"/>
      <c r="J395" s="16" t="s">
        <v>14</v>
      </c>
      <c r="K395" s="18">
        <v>0</v>
      </c>
      <c r="L395" s="63"/>
      <c r="M395" s="161"/>
      <c r="N395" s="161"/>
      <c r="O395" s="161"/>
    </row>
    <row r="396" spans="1:15">
      <c r="A396" s="85"/>
      <c r="B396" s="56"/>
      <c r="C396" s="58"/>
      <c r="D396" s="59"/>
      <c r="E396" s="59"/>
      <c r="F396" s="59"/>
      <c r="G396" s="60"/>
      <c r="H396" s="64"/>
      <c r="I396" s="62"/>
      <c r="J396" s="16" t="s">
        <v>15</v>
      </c>
      <c r="K396" s="18">
        <v>0</v>
      </c>
      <c r="L396" s="63"/>
      <c r="M396" s="161"/>
      <c r="N396" s="161"/>
      <c r="O396" s="161"/>
    </row>
    <row r="397" spans="1:15">
      <c r="A397" s="85"/>
      <c r="B397" s="57"/>
      <c r="C397" s="58"/>
      <c r="D397" s="59"/>
      <c r="E397" s="59"/>
      <c r="F397" s="59"/>
      <c r="G397" s="60"/>
      <c r="H397" s="64"/>
      <c r="I397" s="62"/>
      <c r="J397" s="16" t="s">
        <v>21</v>
      </c>
      <c r="K397" s="18">
        <v>0</v>
      </c>
      <c r="L397" s="63"/>
      <c r="M397" s="162"/>
      <c r="N397" s="162"/>
      <c r="O397" s="162"/>
    </row>
    <row r="398" spans="1:15">
      <c r="A398" s="85" t="s">
        <v>224</v>
      </c>
      <c r="B398" s="55">
        <v>75020</v>
      </c>
      <c r="C398" s="58">
        <v>6050</v>
      </c>
      <c r="D398" s="59" t="s">
        <v>225</v>
      </c>
      <c r="E398" s="59"/>
      <c r="F398" s="59"/>
      <c r="G398" s="60" t="s">
        <v>109</v>
      </c>
      <c r="H398" s="61">
        <v>2020</v>
      </c>
      <c r="I398" s="62">
        <f>SUM(K398)</f>
        <v>25000</v>
      </c>
      <c r="J398" s="51" t="s">
        <v>12</v>
      </c>
      <c r="K398" s="33">
        <f>K399</f>
        <v>25000</v>
      </c>
      <c r="L398" s="63">
        <v>25000</v>
      </c>
      <c r="M398" s="152"/>
      <c r="N398" s="152"/>
      <c r="O398" s="152"/>
    </row>
    <row r="399" spans="1:15">
      <c r="A399" s="85"/>
      <c r="B399" s="56"/>
      <c r="C399" s="58"/>
      <c r="D399" s="59"/>
      <c r="E399" s="59"/>
      <c r="F399" s="59"/>
      <c r="G399" s="60"/>
      <c r="H399" s="61"/>
      <c r="I399" s="62"/>
      <c r="J399" s="51" t="s">
        <v>13</v>
      </c>
      <c r="K399" s="18">
        <v>25000</v>
      </c>
      <c r="L399" s="63"/>
      <c r="M399" s="161"/>
      <c r="N399" s="161"/>
      <c r="O399" s="161"/>
    </row>
    <row r="400" spans="1:15">
      <c r="A400" s="85"/>
      <c r="B400" s="56"/>
      <c r="C400" s="58"/>
      <c r="D400" s="59"/>
      <c r="E400" s="59"/>
      <c r="F400" s="59"/>
      <c r="G400" s="60"/>
      <c r="H400" s="64">
        <v>2020</v>
      </c>
      <c r="I400" s="62"/>
      <c r="J400" s="51" t="s">
        <v>14</v>
      </c>
      <c r="K400" s="18">
        <v>0</v>
      </c>
      <c r="L400" s="63"/>
      <c r="M400" s="161"/>
      <c r="N400" s="161"/>
      <c r="O400" s="161"/>
    </row>
    <row r="401" spans="1:15">
      <c r="A401" s="85"/>
      <c r="B401" s="56"/>
      <c r="C401" s="58"/>
      <c r="D401" s="59"/>
      <c r="E401" s="59"/>
      <c r="F401" s="59"/>
      <c r="G401" s="60"/>
      <c r="H401" s="64"/>
      <c r="I401" s="62"/>
      <c r="J401" s="51" t="s">
        <v>15</v>
      </c>
      <c r="K401" s="18">
        <v>0</v>
      </c>
      <c r="L401" s="63"/>
      <c r="M401" s="161"/>
      <c r="N401" s="161"/>
      <c r="O401" s="161"/>
    </row>
    <row r="402" spans="1:15">
      <c r="A402" s="85"/>
      <c r="B402" s="57"/>
      <c r="C402" s="58"/>
      <c r="D402" s="59"/>
      <c r="E402" s="59"/>
      <c r="F402" s="59"/>
      <c r="G402" s="60"/>
      <c r="H402" s="64"/>
      <c r="I402" s="62"/>
      <c r="J402" s="51" t="s">
        <v>21</v>
      </c>
      <c r="K402" s="18">
        <v>0</v>
      </c>
      <c r="L402" s="63"/>
      <c r="M402" s="162"/>
      <c r="N402" s="162"/>
      <c r="O402" s="162"/>
    </row>
    <row r="403" spans="1:15">
      <c r="A403" s="85" t="s">
        <v>98</v>
      </c>
      <c r="B403" s="55">
        <v>75020</v>
      </c>
      <c r="C403" s="85">
        <v>6060</v>
      </c>
      <c r="D403" s="59" t="s">
        <v>108</v>
      </c>
      <c r="E403" s="59"/>
      <c r="F403" s="59"/>
      <c r="G403" s="60" t="s">
        <v>109</v>
      </c>
      <c r="H403" s="61">
        <v>2020</v>
      </c>
      <c r="I403" s="62">
        <f>L403</f>
        <v>160000</v>
      </c>
      <c r="J403" s="39" t="s">
        <v>12</v>
      </c>
      <c r="K403" s="33">
        <f>K404</f>
        <v>160000</v>
      </c>
      <c r="L403" s="63">
        <v>160000</v>
      </c>
      <c r="M403" s="152"/>
      <c r="N403" s="152"/>
      <c r="O403" s="152"/>
    </row>
    <row r="404" spans="1:15">
      <c r="A404" s="85"/>
      <c r="B404" s="56"/>
      <c r="C404" s="85"/>
      <c r="D404" s="59"/>
      <c r="E404" s="59"/>
      <c r="F404" s="59"/>
      <c r="G404" s="60"/>
      <c r="H404" s="61"/>
      <c r="I404" s="62"/>
      <c r="J404" s="39" t="s">
        <v>13</v>
      </c>
      <c r="K404" s="18">
        <v>160000</v>
      </c>
      <c r="L404" s="63"/>
      <c r="M404" s="161"/>
      <c r="N404" s="161"/>
      <c r="O404" s="161"/>
    </row>
    <row r="405" spans="1:15">
      <c r="A405" s="85"/>
      <c r="B405" s="56"/>
      <c r="C405" s="85"/>
      <c r="D405" s="59"/>
      <c r="E405" s="59"/>
      <c r="F405" s="59"/>
      <c r="G405" s="60"/>
      <c r="H405" s="64">
        <v>2020</v>
      </c>
      <c r="I405" s="62"/>
      <c r="J405" s="39" t="s">
        <v>14</v>
      </c>
      <c r="K405" s="18">
        <v>0</v>
      </c>
      <c r="L405" s="63"/>
      <c r="M405" s="161"/>
      <c r="N405" s="161"/>
      <c r="O405" s="161"/>
    </row>
    <row r="406" spans="1:15">
      <c r="A406" s="85"/>
      <c r="B406" s="56"/>
      <c r="C406" s="85"/>
      <c r="D406" s="59"/>
      <c r="E406" s="59"/>
      <c r="F406" s="59"/>
      <c r="G406" s="60"/>
      <c r="H406" s="64"/>
      <c r="I406" s="62"/>
      <c r="J406" s="39" t="s">
        <v>15</v>
      </c>
      <c r="K406" s="18">
        <v>0</v>
      </c>
      <c r="L406" s="63"/>
      <c r="M406" s="161"/>
      <c r="N406" s="161"/>
      <c r="O406" s="161"/>
    </row>
    <row r="407" spans="1:15">
      <c r="A407" s="85"/>
      <c r="B407" s="57"/>
      <c r="C407" s="85"/>
      <c r="D407" s="59"/>
      <c r="E407" s="59"/>
      <c r="F407" s="59"/>
      <c r="G407" s="60"/>
      <c r="H407" s="64"/>
      <c r="I407" s="62"/>
      <c r="J407" s="39" t="s">
        <v>21</v>
      </c>
      <c r="K407" s="18">
        <v>0</v>
      </c>
      <c r="L407" s="63"/>
      <c r="M407" s="162"/>
      <c r="N407" s="162"/>
      <c r="O407" s="162"/>
    </row>
    <row r="408" spans="1:15">
      <c r="A408" s="101" t="s">
        <v>99</v>
      </c>
      <c r="B408" s="102">
        <v>75020</v>
      </c>
      <c r="C408" s="101">
        <v>6060</v>
      </c>
      <c r="D408" s="112" t="s">
        <v>110</v>
      </c>
      <c r="E408" s="112"/>
      <c r="F408" s="112"/>
      <c r="G408" s="107" t="s">
        <v>109</v>
      </c>
      <c r="H408" s="69">
        <v>2020</v>
      </c>
      <c r="I408" s="66">
        <f>L408</f>
        <v>40000</v>
      </c>
      <c r="J408" s="14" t="s">
        <v>12</v>
      </c>
      <c r="K408" s="19">
        <f>K409</f>
        <v>40000</v>
      </c>
      <c r="L408" s="67">
        <v>40000</v>
      </c>
      <c r="M408" s="152"/>
      <c r="N408" s="152"/>
      <c r="O408" s="152"/>
    </row>
    <row r="409" spans="1:15">
      <c r="A409" s="101"/>
      <c r="B409" s="103"/>
      <c r="C409" s="101"/>
      <c r="D409" s="112"/>
      <c r="E409" s="112"/>
      <c r="F409" s="112"/>
      <c r="G409" s="107"/>
      <c r="H409" s="69"/>
      <c r="I409" s="66"/>
      <c r="J409" s="14" t="s">
        <v>13</v>
      </c>
      <c r="K409" s="15">
        <v>40000</v>
      </c>
      <c r="L409" s="67"/>
      <c r="M409" s="161"/>
      <c r="N409" s="161"/>
      <c r="O409" s="161"/>
    </row>
    <row r="410" spans="1:15">
      <c r="A410" s="101"/>
      <c r="B410" s="103"/>
      <c r="C410" s="101"/>
      <c r="D410" s="112"/>
      <c r="E410" s="112"/>
      <c r="F410" s="112"/>
      <c r="G410" s="107"/>
      <c r="H410" s="68">
        <v>2020</v>
      </c>
      <c r="I410" s="66"/>
      <c r="J410" s="14" t="s">
        <v>14</v>
      </c>
      <c r="K410" s="15">
        <v>0</v>
      </c>
      <c r="L410" s="67"/>
      <c r="M410" s="161"/>
      <c r="N410" s="161"/>
      <c r="O410" s="161"/>
    </row>
    <row r="411" spans="1:15">
      <c r="A411" s="101"/>
      <c r="B411" s="103"/>
      <c r="C411" s="101"/>
      <c r="D411" s="112"/>
      <c r="E411" s="112"/>
      <c r="F411" s="112"/>
      <c r="G411" s="107"/>
      <c r="H411" s="68"/>
      <c r="I411" s="66"/>
      <c r="J411" s="14" t="s">
        <v>15</v>
      </c>
      <c r="K411" s="15">
        <v>0</v>
      </c>
      <c r="L411" s="67"/>
      <c r="M411" s="161"/>
      <c r="N411" s="161"/>
      <c r="O411" s="161"/>
    </row>
    <row r="412" spans="1:15">
      <c r="A412" s="101"/>
      <c r="B412" s="104"/>
      <c r="C412" s="101"/>
      <c r="D412" s="112"/>
      <c r="E412" s="112"/>
      <c r="F412" s="112"/>
      <c r="G412" s="107"/>
      <c r="H412" s="68"/>
      <c r="I412" s="66"/>
      <c r="J412" s="14" t="s">
        <v>21</v>
      </c>
      <c r="K412" s="15">
        <v>0</v>
      </c>
      <c r="L412" s="67"/>
      <c r="M412" s="162"/>
      <c r="N412" s="162"/>
      <c r="O412" s="162"/>
    </row>
    <row r="413" spans="1:15">
      <c r="A413" s="85" t="s">
        <v>220</v>
      </c>
      <c r="B413" s="55">
        <v>75020</v>
      </c>
      <c r="C413" s="85">
        <v>6060</v>
      </c>
      <c r="D413" s="59" t="s">
        <v>221</v>
      </c>
      <c r="E413" s="59"/>
      <c r="F413" s="59"/>
      <c r="G413" s="60" t="s">
        <v>109</v>
      </c>
      <c r="H413" s="61">
        <v>2020</v>
      </c>
      <c r="I413" s="62">
        <f>L413</f>
        <v>16000</v>
      </c>
      <c r="J413" s="50" t="s">
        <v>12</v>
      </c>
      <c r="K413" s="33">
        <f>K414</f>
        <v>16000</v>
      </c>
      <c r="L413" s="63">
        <v>16000</v>
      </c>
      <c r="M413" s="152"/>
      <c r="N413" s="152"/>
      <c r="O413" s="152"/>
    </row>
    <row r="414" spans="1:15">
      <c r="A414" s="85"/>
      <c r="B414" s="56"/>
      <c r="C414" s="85"/>
      <c r="D414" s="59"/>
      <c r="E414" s="59"/>
      <c r="F414" s="59"/>
      <c r="G414" s="60"/>
      <c r="H414" s="61"/>
      <c r="I414" s="62"/>
      <c r="J414" s="50" t="s">
        <v>13</v>
      </c>
      <c r="K414" s="18">
        <v>16000</v>
      </c>
      <c r="L414" s="63"/>
      <c r="M414" s="161"/>
      <c r="N414" s="161"/>
      <c r="O414" s="161"/>
    </row>
    <row r="415" spans="1:15">
      <c r="A415" s="85"/>
      <c r="B415" s="56"/>
      <c r="C415" s="85"/>
      <c r="D415" s="59"/>
      <c r="E415" s="59"/>
      <c r="F415" s="59"/>
      <c r="G415" s="60"/>
      <c r="H415" s="64">
        <v>2020</v>
      </c>
      <c r="I415" s="62"/>
      <c r="J415" s="50" t="s">
        <v>14</v>
      </c>
      <c r="K415" s="18">
        <v>0</v>
      </c>
      <c r="L415" s="63"/>
      <c r="M415" s="161"/>
      <c r="N415" s="161"/>
      <c r="O415" s="161"/>
    </row>
    <row r="416" spans="1:15">
      <c r="A416" s="85"/>
      <c r="B416" s="56"/>
      <c r="C416" s="85"/>
      <c r="D416" s="59"/>
      <c r="E416" s="59"/>
      <c r="F416" s="59"/>
      <c r="G416" s="60"/>
      <c r="H416" s="64"/>
      <c r="I416" s="62"/>
      <c r="J416" s="50" t="s">
        <v>15</v>
      </c>
      <c r="K416" s="18">
        <v>0</v>
      </c>
      <c r="L416" s="63"/>
      <c r="M416" s="161"/>
      <c r="N416" s="161"/>
      <c r="O416" s="161"/>
    </row>
    <row r="417" spans="1:15">
      <c r="A417" s="85"/>
      <c r="B417" s="57"/>
      <c r="C417" s="85"/>
      <c r="D417" s="59"/>
      <c r="E417" s="59"/>
      <c r="F417" s="59"/>
      <c r="G417" s="60"/>
      <c r="H417" s="64"/>
      <c r="I417" s="62"/>
      <c r="J417" s="50" t="s">
        <v>21</v>
      </c>
      <c r="K417" s="18">
        <v>0</v>
      </c>
      <c r="L417" s="63"/>
      <c r="M417" s="162"/>
      <c r="N417" s="162"/>
      <c r="O417" s="162"/>
    </row>
    <row r="418" spans="1:15">
      <c r="A418" s="85" t="s">
        <v>100</v>
      </c>
      <c r="B418" s="55">
        <v>75020</v>
      </c>
      <c r="C418" s="85">
        <v>6060</v>
      </c>
      <c r="D418" s="59" t="s">
        <v>111</v>
      </c>
      <c r="E418" s="59"/>
      <c r="F418" s="59"/>
      <c r="G418" s="80" t="s">
        <v>109</v>
      </c>
      <c r="H418" s="61">
        <v>2020</v>
      </c>
      <c r="I418" s="62">
        <f>L418</f>
        <v>0</v>
      </c>
      <c r="J418" s="38" t="s">
        <v>12</v>
      </c>
      <c r="K418" s="33">
        <f>K419</f>
        <v>0</v>
      </c>
      <c r="L418" s="63">
        <v>0</v>
      </c>
      <c r="M418" s="152"/>
      <c r="N418" s="152"/>
      <c r="O418" s="152"/>
    </row>
    <row r="419" spans="1:15">
      <c r="A419" s="85"/>
      <c r="B419" s="56"/>
      <c r="C419" s="85"/>
      <c r="D419" s="59"/>
      <c r="E419" s="59"/>
      <c r="F419" s="59"/>
      <c r="G419" s="80"/>
      <c r="H419" s="61"/>
      <c r="I419" s="62"/>
      <c r="J419" s="38" t="s">
        <v>13</v>
      </c>
      <c r="K419" s="18">
        <v>0</v>
      </c>
      <c r="L419" s="63"/>
      <c r="M419" s="161"/>
      <c r="N419" s="161"/>
      <c r="O419" s="161"/>
    </row>
    <row r="420" spans="1:15">
      <c r="A420" s="85"/>
      <c r="B420" s="56"/>
      <c r="C420" s="85"/>
      <c r="D420" s="59"/>
      <c r="E420" s="59"/>
      <c r="F420" s="59"/>
      <c r="G420" s="80"/>
      <c r="H420" s="64">
        <v>2020</v>
      </c>
      <c r="I420" s="62"/>
      <c r="J420" s="38" t="s">
        <v>14</v>
      </c>
      <c r="K420" s="18">
        <v>0</v>
      </c>
      <c r="L420" s="63"/>
      <c r="M420" s="161"/>
      <c r="N420" s="161"/>
      <c r="O420" s="161"/>
    </row>
    <row r="421" spans="1:15">
      <c r="A421" s="85"/>
      <c r="B421" s="56"/>
      <c r="C421" s="85"/>
      <c r="D421" s="59"/>
      <c r="E421" s="59"/>
      <c r="F421" s="59"/>
      <c r="G421" s="80"/>
      <c r="H421" s="64"/>
      <c r="I421" s="62"/>
      <c r="J421" s="38" t="s">
        <v>15</v>
      </c>
      <c r="K421" s="18">
        <v>0</v>
      </c>
      <c r="L421" s="63"/>
      <c r="M421" s="161"/>
      <c r="N421" s="161"/>
      <c r="O421" s="161"/>
    </row>
    <row r="422" spans="1:15">
      <c r="A422" s="85"/>
      <c r="B422" s="57"/>
      <c r="C422" s="85"/>
      <c r="D422" s="59"/>
      <c r="E422" s="59"/>
      <c r="F422" s="59"/>
      <c r="G422" s="80"/>
      <c r="H422" s="64"/>
      <c r="I422" s="62"/>
      <c r="J422" s="38" t="s">
        <v>21</v>
      </c>
      <c r="K422" s="18">
        <v>0</v>
      </c>
      <c r="L422" s="63"/>
      <c r="M422" s="162"/>
      <c r="N422" s="162"/>
      <c r="O422" s="162"/>
    </row>
    <row r="423" spans="1:15" ht="15" customHeight="1">
      <c r="A423" s="86" t="s">
        <v>207</v>
      </c>
      <c r="B423" s="87"/>
      <c r="C423" s="87"/>
      <c r="D423" s="87"/>
      <c r="E423" s="87"/>
      <c r="F423" s="87"/>
      <c r="G423" s="87"/>
      <c r="H423" s="88"/>
      <c r="I423" s="96">
        <f>SUM(I428)</f>
        <v>45400</v>
      </c>
      <c r="J423" s="37" t="s">
        <v>12</v>
      </c>
      <c r="K423" s="8">
        <f>SUM(K424:K427)</f>
        <v>45400</v>
      </c>
      <c r="L423" s="96">
        <f>SUM(L428)</f>
        <v>45400</v>
      </c>
      <c r="M423" s="152"/>
      <c r="N423" s="152"/>
      <c r="O423" s="152"/>
    </row>
    <row r="424" spans="1:15">
      <c r="A424" s="89"/>
      <c r="B424" s="90"/>
      <c r="C424" s="90"/>
      <c r="D424" s="90"/>
      <c r="E424" s="90"/>
      <c r="F424" s="90"/>
      <c r="G424" s="90"/>
      <c r="H424" s="91"/>
      <c r="I424" s="95"/>
      <c r="J424" s="9" t="s">
        <v>13</v>
      </c>
      <c r="K424" s="8">
        <f>SUM(K429)</f>
        <v>45400</v>
      </c>
      <c r="L424" s="95"/>
      <c r="M424" s="161"/>
      <c r="N424" s="161"/>
      <c r="O424" s="161"/>
    </row>
    <row r="425" spans="1:15">
      <c r="A425" s="89"/>
      <c r="B425" s="90"/>
      <c r="C425" s="90"/>
      <c r="D425" s="90"/>
      <c r="E425" s="90"/>
      <c r="F425" s="90"/>
      <c r="G425" s="90"/>
      <c r="H425" s="91"/>
      <c r="I425" s="95"/>
      <c r="J425" s="9" t="s">
        <v>14</v>
      </c>
      <c r="K425" s="8">
        <f>SUM(K430,K435,K440,K450,K455,K460,K465)</f>
        <v>0</v>
      </c>
      <c r="L425" s="95"/>
      <c r="M425" s="161"/>
      <c r="N425" s="161"/>
      <c r="O425" s="161"/>
    </row>
    <row r="426" spans="1:15">
      <c r="A426" s="89"/>
      <c r="B426" s="90"/>
      <c r="C426" s="90"/>
      <c r="D426" s="90"/>
      <c r="E426" s="90"/>
      <c r="F426" s="90"/>
      <c r="G426" s="90"/>
      <c r="H426" s="91"/>
      <c r="I426" s="95"/>
      <c r="J426" s="9" t="s">
        <v>15</v>
      </c>
      <c r="K426" s="8">
        <f>SUM(K431,K436,K441,K451,K456,K461,K466)</f>
        <v>0</v>
      </c>
      <c r="L426" s="95"/>
      <c r="M426" s="161"/>
      <c r="N426" s="161"/>
      <c r="O426" s="161"/>
    </row>
    <row r="427" spans="1:15">
      <c r="A427" s="92"/>
      <c r="B427" s="93"/>
      <c r="C427" s="93"/>
      <c r="D427" s="93"/>
      <c r="E427" s="93"/>
      <c r="F427" s="93"/>
      <c r="G427" s="93"/>
      <c r="H427" s="94"/>
      <c r="I427" s="111"/>
      <c r="J427" s="9" t="s">
        <v>21</v>
      </c>
      <c r="K427" s="8">
        <f>SUM(K432)</f>
        <v>0</v>
      </c>
      <c r="L427" s="111"/>
      <c r="M427" s="162"/>
      <c r="N427" s="162"/>
      <c r="O427" s="162"/>
    </row>
    <row r="428" spans="1:15">
      <c r="A428" s="85" t="s">
        <v>208</v>
      </c>
      <c r="B428" s="55">
        <v>80140</v>
      </c>
      <c r="C428" s="85">
        <v>6050</v>
      </c>
      <c r="D428" s="59" t="s">
        <v>209</v>
      </c>
      <c r="E428" s="59"/>
      <c r="F428" s="59"/>
      <c r="G428" s="80" t="s">
        <v>210</v>
      </c>
      <c r="H428" s="61">
        <v>2020</v>
      </c>
      <c r="I428" s="62">
        <f>L428</f>
        <v>45400</v>
      </c>
      <c r="J428" s="46" t="s">
        <v>12</v>
      </c>
      <c r="K428" s="33">
        <f>K429</f>
        <v>45400</v>
      </c>
      <c r="L428" s="63">
        <v>45400</v>
      </c>
      <c r="M428" s="152"/>
      <c r="N428" s="152"/>
      <c r="O428" s="152"/>
    </row>
    <row r="429" spans="1:15">
      <c r="A429" s="85"/>
      <c r="B429" s="56"/>
      <c r="C429" s="85"/>
      <c r="D429" s="59"/>
      <c r="E429" s="59"/>
      <c r="F429" s="59"/>
      <c r="G429" s="80"/>
      <c r="H429" s="61"/>
      <c r="I429" s="62"/>
      <c r="J429" s="46" t="s">
        <v>13</v>
      </c>
      <c r="K429" s="18">
        <v>45400</v>
      </c>
      <c r="L429" s="63"/>
      <c r="M429" s="161"/>
      <c r="N429" s="161"/>
      <c r="O429" s="161"/>
    </row>
    <row r="430" spans="1:15">
      <c r="A430" s="85"/>
      <c r="B430" s="56"/>
      <c r="C430" s="85"/>
      <c r="D430" s="59"/>
      <c r="E430" s="59"/>
      <c r="F430" s="59"/>
      <c r="G430" s="80"/>
      <c r="H430" s="64">
        <v>2020</v>
      </c>
      <c r="I430" s="62"/>
      <c r="J430" s="46" t="s">
        <v>14</v>
      </c>
      <c r="K430" s="18">
        <v>0</v>
      </c>
      <c r="L430" s="63"/>
      <c r="M430" s="161"/>
      <c r="N430" s="161"/>
      <c r="O430" s="161"/>
    </row>
    <row r="431" spans="1:15">
      <c r="A431" s="85"/>
      <c r="B431" s="56"/>
      <c r="C431" s="85"/>
      <c r="D431" s="59"/>
      <c r="E431" s="59"/>
      <c r="F431" s="59"/>
      <c r="G431" s="80"/>
      <c r="H431" s="64"/>
      <c r="I431" s="62"/>
      <c r="J431" s="46" t="s">
        <v>15</v>
      </c>
      <c r="K431" s="18">
        <v>0</v>
      </c>
      <c r="L431" s="63"/>
      <c r="M431" s="161"/>
      <c r="N431" s="161"/>
      <c r="O431" s="161"/>
    </row>
    <row r="432" spans="1:15">
      <c r="A432" s="85"/>
      <c r="B432" s="57"/>
      <c r="C432" s="85"/>
      <c r="D432" s="59"/>
      <c r="E432" s="59"/>
      <c r="F432" s="59"/>
      <c r="G432" s="80"/>
      <c r="H432" s="64"/>
      <c r="I432" s="62"/>
      <c r="J432" s="46" t="s">
        <v>21</v>
      </c>
      <c r="K432" s="18">
        <v>0</v>
      </c>
      <c r="L432" s="63"/>
      <c r="M432" s="162"/>
      <c r="N432" s="162"/>
      <c r="O432" s="162"/>
    </row>
    <row r="433" spans="1:15">
      <c r="A433" s="86" t="s">
        <v>105</v>
      </c>
      <c r="B433" s="87"/>
      <c r="C433" s="87"/>
      <c r="D433" s="87"/>
      <c r="E433" s="87"/>
      <c r="F433" s="87"/>
      <c r="G433" s="87"/>
      <c r="H433" s="88"/>
      <c r="I433" s="96">
        <f>SUM(I438:I482)</f>
        <v>5737354</v>
      </c>
      <c r="J433" s="37" t="s">
        <v>12</v>
      </c>
      <c r="K433" s="8">
        <f>SUM(K434:K437)</f>
        <v>4958310</v>
      </c>
      <c r="L433" s="96">
        <f>SUM(L438:L482)</f>
        <v>4958310</v>
      </c>
      <c r="M433" s="152"/>
      <c r="N433" s="152"/>
      <c r="O433" s="152"/>
    </row>
    <row r="434" spans="1:15">
      <c r="A434" s="89"/>
      <c r="B434" s="90"/>
      <c r="C434" s="90"/>
      <c r="D434" s="90"/>
      <c r="E434" s="90"/>
      <c r="F434" s="90"/>
      <c r="G434" s="90"/>
      <c r="H434" s="91"/>
      <c r="I434" s="95"/>
      <c r="J434" s="9" t="s">
        <v>13</v>
      </c>
      <c r="K434" s="8">
        <f>SUM(K439,K449,K454,K459,K464,K469,K474,K479,K444)</f>
        <v>2402872</v>
      </c>
      <c r="L434" s="95"/>
      <c r="M434" s="161"/>
      <c r="N434" s="161"/>
      <c r="O434" s="161"/>
    </row>
    <row r="435" spans="1:15">
      <c r="A435" s="89"/>
      <c r="B435" s="90"/>
      <c r="C435" s="90"/>
      <c r="D435" s="90"/>
      <c r="E435" s="90"/>
      <c r="F435" s="90"/>
      <c r="G435" s="90"/>
      <c r="H435" s="91"/>
      <c r="I435" s="95"/>
      <c r="J435" s="9" t="s">
        <v>14</v>
      </c>
      <c r="K435" s="8">
        <f>SUM(K440,K450,K455,K460,K465,K470,K475,K480)</f>
        <v>0</v>
      </c>
      <c r="L435" s="95"/>
      <c r="M435" s="161"/>
      <c r="N435" s="161"/>
      <c r="O435" s="161"/>
    </row>
    <row r="436" spans="1:15">
      <c r="A436" s="89"/>
      <c r="B436" s="90"/>
      <c r="C436" s="90"/>
      <c r="D436" s="90"/>
      <c r="E436" s="90"/>
      <c r="F436" s="90"/>
      <c r="G436" s="90"/>
      <c r="H436" s="91"/>
      <c r="I436" s="95"/>
      <c r="J436" s="9" t="s">
        <v>15</v>
      </c>
      <c r="K436" s="8">
        <f>SUM(K441,K451,K456,K461,K466,K471,K476,K481)</f>
        <v>0</v>
      </c>
      <c r="L436" s="95"/>
      <c r="M436" s="161"/>
      <c r="N436" s="161"/>
      <c r="O436" s="161"/>
    </row>
    <row r="437" spans="1:15">
      <c r="A437" s="92"/>
      <c r="B437" s="93"/>
      <c r="C437" s="93"/>
      <c r="D437" s="93"/>
      <c r="E437" s="93"/>
      <c r="F437" s="93"/>
      <c r="G437" s="93"/>
      <c r="H437" s="94"/>
      <c r="I437" s="111"/>
      <c r="J437" s="9" t="s">
        <v>21</v>
      </c>
      <c r="K437" s="8">
        <f>SUM(K442,K452,K457,K462,K467,K472,K477,K482)</f>
        <v>2555438</v>
      </c>
      <c r="L437" s="111"/>
      <c r="M437" s="162"/>
      <c r="N437" s="162"/>
      <c r="O437" s="162"/>
    </row>
    <row r="438" spans="1:15">
      <c r="A438" s="128" t="s">
        <v>101</v>
      </c>
      <c r="B438" s="102">
        <v>85202</v>
      </c>
      <c r="C438" s="112" t="s">
        <v>148</v>
      </c>
      <c r="D438" s="113" t="s">
        <v>131</v>
      </c>
      <c r="E438" s="114"/>
      <c r="F438" s="115"/>
      <c r="G438" s="107" t="s">
        <v>51</v>
      </c>
      <c r="H438" s="105">
        <v>2015</v>
      </c>
      <c r="I438" s="122">
        <v>666858</v>
      </c>
      <c r="J438" s="14" t="s">
        <v>12</v>
      </c>
      <c r="K438" s="19">
        <f>K439+K440+K441+K442</f>
        <v>588449</v>
      </c>
      <c r="L438" s="67">
        <v>588449</v>
      </c>
      <c r="M438" s="152"/>
      <c r="N438" s="152"/>
      <c r="O438" s="152"/>
    </row>
    <row r="439" spans="1:15">
      <c r="A439" s="128"/>
      <c r="B439" s="103"/>
      <c r="C439" s="112"/>
      <c r="D439" s="116"/>
      <c r="E439" s="117"/>
      <c r="F439" s="118"/>
      <c r="G439" s="107"/>
      <c r="H439" s="105"/>
      <c r="I439" s="123"/>
      <c r="J439" s="14" t="s">
        <v>13</v>
      </c>
      <c r="K439" s="15">
        <v>158349</v>
      </c>
      <c r="L439" s="67"/>
      <c r="M439" s="161"/>
      <c r="N439" s="161"/>
      <c r="O439" s="161"/>
    </row>
    <row r="440" spans="1:15">
      <c r="A440" s="128"/>
      <c r="B440" s="103"/>
      <c r="C440" s="112"/>
      <c r="D440" s="116"/>
      <c r="E440" s="117"/>
      <c r="F440" s="118"/>
      <c r="G440" s="107"/>
      <c r="H440" s="106">
        <v>2020</v>
      </c>
      <c r="I440" s="123"/>
      <c r="J440" s="14" t="s">
        <v>14</v>
      </c>
      <c r="K440" s="15">
        <v>0</v>
      </c>
      <c r="L440" s="67"/>
      <c r="M440" s="161"/>
      <c r="N440" s="161"/>
      <c r="O440" s="161"/>
    </row>
    <row r="441" spans="1:15">
      <c r="A441" s="128"/>
      <c r="B441" s="103"/>
      <c r="C441" s="112"/>
      <c r="D441" s="116"/>
      <c r="E441" s="117"/>
      <c r="F441" s="118"/>
      <c r="G441" s="107"/>
      <c r="H441" s="106"/>
      <c r="I441" s="123"/>
      <c r="J441" s="14" t="s">
        <v>15</v>
      </c>
      <c r="K441" s="15">
        <v>0</v>
      </c>
      <c r="L441" s="67"/>
      <c r="M441" s="161"/>
      <c r="N441" s="161"/>
      <c r="O441" s="161"/>
    </row>
    <row r="442" spans="1:15">
      <c r="A442" s="128"/>
      <c r="B442" s="104"/>
      <c r="C442" s="112"/>
      <c r="D442" s="119"/>
      <c r="E442" s="120"/>
      <c r="F442" s="121"/>
      <c r="G442" s="107"/>
      <c r="H442" s="106"/>
      <c r="I442" s="124"/>
      <c r="J442" s="14" t="s">
        <v>21</v>
      </c>
      <c r="K442" s="15">
        <v>430100</v>
      </c>
      <c r="L442" s="67"/>
      <c r="M442" s="162"/>
      <c r="N442" s="162"/>
      <c r="O442" s="162"/>
    </row>
    <row r="443" spans="1:15">
      <c r="A443" s="70" t="s">
        <v>214</v>
      </c>
      <c r="B443" s="55">
        <v>85202</v>
      </c>
      <c r="C443" s="59">
        <v>6050</v>
      </c>
      <c r="D443" s="71" t="s">
        <v>215</v>
      </c>
      <c r="E443" s="72"/>
      <c r="F443" s="73"/>
      <c r="G443" s="80" t="s">
        <v>51</v>
      </c>
      <c r="H443" s="81">
        <v>2020</v>
      </c>
      <c r="I443" s="82">
        <v>50000</v>
      </c>
      <c r="J443" s="50" t="s">
        <v>12</v>
      </c>
      <c r="K443" s="33">
        <f>K444+K445+K446+K447</f>
        <v>50000</v>
      </c>
      <c r="L443" s="63">
        <v>50000</v>
      </c>
      <c r="M443" s="152"/>
      <c r="N443" s="152"/>
      <c r="O443" s="152"/>
    </row>
    <row r="444" spans="1:15">
      <c r="A444" s="70"/>
      <c r="B444" s="56"/>
      <c r="C444" s="59"/>
      <c r="D444" s="74"/>
      <c r="E444" s="75"/>
      <c r="F444" s="76"/>
      <c r="G444" s="80"/>
      <c r="H444" s="81"/>
      <c r="I444" s="83"/>
      <c r="J444" s="50" t="s">
        <v>13</v>
      </c>
      <c r="K444" s="18">
        <v>50000</v>
      </c>
      <c r="L444" s="63"/>
      <c r="M444" s="161"/>
      <c r="N444" s="161"/>
      <c r="O444" s="161"/>
    </row>
    <row r="445" spans="1:15">
      <c r="A445" s="70"/>
      <c r="B445" s="56"/>
      <c r="C445" s="59"/>
      <c r="D445" s="74"/>
      <c r="E445" s="75"/>
      <c r="F445" s="76"/>
      <c r="G445" s="80"/>
      <c r="H445" s="65">
        <v>2020</v>
      </c>
      <c r="I445" s="83"/>
      <c r="J445" s="50" t="s">
        <v>14</v>
      </c>
      <c r="K445" s="18">
        <v>0</v>
      </c>
      <c r="L445" s="63"/>
      <c r="M445" s="161"/>
      <c r="N445" s="161"/>
      <c r="O445" s="161"/>
    </row>
    <row r="446" spans="1:15">
      <c r="A446" s="70"/>
      <c r="B446" s="56"/>
      <c r="C446" s="59"/>
      <c r="D446" s="74"/>
      <c r="E446" s="75"/>
      <c r="F446" s="76"/>
      <c r="G446" s="80"/>
      <c r="H446" s="65"/>
      <c r="I446" s="83"/>
      <c r="J446" s="50" t="s">
        <v>15</v>
      </c>
      <c r="K446" s="18">
        <v>0</v>
      </c>
      <c r="L446" s="63"/>
      <c r="M446" s="161"/>
      <c r="N446" s="161"/>
      <c r="O446" s="161"/>
    </row>
    <row r="447" spans="1:15">
      <c r="A447" s="70"/>
      <c r="B447" s="57"/>
      <c r="C447" s="59"/>
      <c r="D447" s="77"/>
      <c r="E447" s="78"/>
      <c r="F447" s="79"/>
      <c r="G447" s="80"/>
      <c r="H447" s="65"/>
      <c r="I447" s="84"/>
      <c r="J447" s="50" t="s">
        <v>21</v>
      </c>
      <c r="K447" s="18">
        <v>0</v>
      </c>
      <c r="L447" s="63"/>
      <c r="M447" s="162"/>
      <c r="N447" s="162"/>
      <c r="O447" s="162"/>
    </row>
    <row r="448" spans="1:15">
      <c r="A448" s="70" t="s">
        <v>102</v>
      </c>
      <c r="B448" s="55">
        <v>85202</v>
      </c>
      <c r="C448" s="59" t="s">
        <v>149</v>
      </c>
      <c r="D448" s="130" t="s">
        <v>133</v>
      </c>
      <c r="E448" s="131"/>
      <c r="F448" s="132"/>
      <c r="G448" s="80" t="s">
        <v>52</v>
      </c>
      <c r="H448" s="81">
        <v>2019</v>
      </c>
      <c r="I448" s="62">
        <v>1894421</v>
      </c>
      <c r="J448" s="51" t="s">
        <v>12</v>
      </c>
      <c r="K448" s="33">
        <f>K449+K450+K451+K452</f>
        <v>1868591</v>
      </c>
      <c r="L448" s="63">
        <v>1868591</v>
      </c>
      <c r="M448" s="152"/>
      <c r="N448" s="152"/>
      <c r="O448" s="152"/>
    </row>
    <row r="449" spans="1:15">
      <c r="A449" s="70"/>
      <c r="B449" s="56"/>
      <c r="C449" s="59"/>
      <c r="D449" s="133"/>
      <c r="E449" s="134"/>
      <c r="F449" s="135"/>
      <c r="G449" s="80"/>
      <c r="H449" s="81"/>
      <c r="I449" s="62"/>
      <c r="J449" s="51" t="s">
        <v>13</v>
      </c>
      <c r="K449" s="18">
        <v>357068</v>
      </c>
      <c r="L449" s="63"/>
      <c r="M449" s="161"/>
      <c r="N449" s="161"/>
      <c r="O449" s="161"/>
    </row>
    <row r="450" spans="1:15">
      <c r="A450" s="70"/>
      <c r="B450" s="56"/>
      <c r="C450" s="59"/>
      <c r="D450" s="133"/>
      <c r="E450" s="134"/>
      <c r="F450" s="135"/>
      <c r="G450" s="80"/>
      <c r="H450" s="65">
        <v>2020</v>
      </c>
      <c r="I450" s="62"/>
      <c r="J450" s="51" t="s">
        <v>14</v>
      </c>
      <c r="K450" s="18">
        <v>0</v>
      </c>
      <c r="L450" s="63"/>
      <c r="M450" s="161"/>
      <c r="N450" s="161"/>
      <c r="O450" s="161"/>
    </row>
    <row r="451" spans="1:15">
      <c r="A451" s="70"/>
      <c r="B451" s="56"/>
      <c r="C451" s="59"/>
      <c r="D451" s="133"/>
      <c r="E451" s="134"/>
      <c r="F451" s="135"/>
      <c r="G451" s="80"/>
      <c r="H451" s="65"/>
      <c r="I451" s="62"/>
      <c r="J451" s="51" t="s">
        <v>15</v>
      </c>
      <c r="K451" s="18">
        <v>0</v>
      </c>
      <c r="L451" s="63"/>
      <c r="M451" s="161"/>
      <c r="N451" s="161"/>
      <c r="O451" s="161"/>
    </row>
    <row r="452" spans="1:15">
      <c r="A452" s="70"/>
      <c r="B452" s="57"/>
      <c r="C452" s="59"/>
      <c r="D452" s="136"/>
      <c r="E452" s="137"/>
      <c r="F452" s="138"/>
      <c r="G452" s="80"/>
      <c r="H452" s="65"/>
      <c r="I452" s="62"/>
      <c r="J452" s="51" t="s">
        <v>21</v>
      </c>
      <c r="K452" s="18">
        <v>1511523</v>
      </c>
      <c r="L452" s="63"/>
      <c r="M452" s="162"/>
      <c r="N452" s="162"/>
      <c r="O452" s="162"/>
    </row>
    <row r="453" spans="1:15">
      <c r="A453" s="128" t="s">
        <v>103</v>
      </c>
      <c r="B453" s="102">
        <v>85202</v>
      </c>
      <c r="C453" s="101">
        <v>6050</v>
      </c>
      <c r="D453" s="113" t="s">
        <v>53</v>
      </c>
      <c r="E453" s="114"/>
      <c r="F453" s="115"/>
      <c r="G453" s="107" t="s">
        <v>52</v>
      </c>
      <c r="H453" s="105">
        <v>2018</v>
      </c>
      <c r="I453" s="66">
        <v>1824600</v>
      </c>
      <c r="J453" s="11" t="s">
        <v>12</v>
      </c>
      <c r="K453" s="19">
        <f>K454+K455+K456+K457</f>
        <v>1200000</v>
      </c>
      <c r="L453" s="67">
        <f>K453</f>
        <v>1200000</v>
      </c>
      <c r="M453" s="152"/>
      <c r="N453" s="152"/>
      <c r="O453" s="152"/>
    </row>
    <row r="454" spans="1:15">
      <c r="A454" s="128"/>
      <c r="B454" s="103"/>
      <c r="C454" s="101"/>
      <c r="D454" s="116"/>
      <c r="E454" s="117"/>
      <c r="F454" s="118"/>
      <c r="G454" s="107"/>
      <c r="H454" s="105"/>
      <c r="I454" s="66"/>
      <c r="J454" s="11" t="s">
        <v>13</v>
      </c>
      <c r="K454" s="15">
        <v>1200000</v>
      </c>
      <c r="L454" s="67"/>
      <c r="M454" s="161"/>
      <c r="N454" s="161"/>
      <c r="O454" s="161"/>
    </row>
    <row r="455" spans="1:15">
      <c r="A455" s="128"/>
      <c r="B455" s="103"/>
      <c r="C455" s="101"/>
      <c r="D455" s="116"/>
      <c r="E455" s="117"/>
      <c r="F455" s="118"/>
      <c r="G455" s="107"/>
      <c r="H455" s="106">
        <v>2020</v>
      </c>
      <c r="I455" s="66"/>
      <c r="J455" s="11" t="s">
        <v>14</v>
      </c>
      <c r="K455" s="15">
        <v>0</v>
      </c>
      <c r="L455" s="67"/>
      <c r="M455" s="161"/>
      <c r="N455" s="161"/>
      <c r="O455" s="161"/>
    </row>
    <row r="456" spans="1:15">
      <c r="A456" s="128"/>
      <c r="B456" s="103"/>
      <c r="C456" s="101"/>
      <c r="D456" s="116"/>
      <c r="E456" s="117"/>
      <c r="F456" s="118"/>
      <c r="G456" s="107"/>
      <c r="H456" s="106"/>
      <c r="I456" s="66"/>
      <c r="J456" s="11" t="s">
        <v>15</v>
      </c>
      <c r="K456" s="15">
        <v>0</v>
      </c>
      <c r="L456" s="67"/>
      <c r="M456" s="161"/>
      <c r="N456" s="161"/>
      <c r="O456" s="161"/>
    </row>
    <row r="457" spans="1:15">
      <c r="A457" s="128"/>
      <c r="B457" s="104"/>
      <c r="C457" s="101"/>
      <c r="D457" s="119"/>
      <c r="E457" s="120"/>
      <c r="F457" s="121"/>
      <c r="G457" s="107"/>
      <c r="H457" s="106"/>
      <c r="I457" s="66"/>
      <c r="J457" s="11" t="s">
        <v>21</v>
      </c>
      <c r="K457" s="15">
        <v>0</v>
      </c>
      <c r="L457" s="67"/>
      <c r="M457" s="162"/>
      <c r="N457" s="162"/>
      <c r="O457" s="162"/>
    </row>
    <row r="458" spans="1:15">
      <c r="A458" s="70" t="s">
        <v>112</v>
      </c>
      <c r="B458" s="55">
        <v>85202</v>
      </c>
      <c r="C458" s="59">
        <v>6060</v>
      </c>
      <c r="D458" s="71" t="s">
        <v>132</v>
      </c>
      <c r="E458" s="72"/>
      <c r="F458" s="73"/>
      <c r="G458" s="80" t="s">
        <v>52</v>
      </c>
      <c r="H458" s="81">
        <v>2020</v>
      </c>
      <c r="I458" s="62">
        <v>109865</v>
      </c>
      <c r="J458" s="51" t="s">
        <v>12</v>
      </c>
      <c r="K458" s="33">
        <f>K459+K460+K461+K462</f>
        <v>109865</v>
      </c>
      <c r="L458" s="63">
        <f>K458</f>
        <v>109865</v>
      </c>
      <c r="M458" s="152"/>
      <c r="N458" s="152"/>
      <c r="O458" s="152"/>
    </row>
    <row r="459" spans="1:15">
      <c r="A459" s="70"/>
      <c r="B459" s="56"/>
      <c r="C459" s="59"/>
      <c r="D459" s="74"/>
      <c r="E459" s="75"/>
      <c r="F459" s="76"/>
      <c r="G459" s="80"/>
      <c r="H459" s="81"/>
      <c r="I459" s="62"/>
      <c r="J459" s="51" t="s">
        <v>13</v>
      </c>
      <c r="K459" s="18">
        <v>109865</v>
      </c>
      <c r="L459" s="63"/>
      <c r="M459" s="161"/>
      <c r="N459" s="161"/>
      <c r="O459" s="161"/>
    </row>
    <row r="460" spans="1:15">
      <c r="A460" s="70"/>
      <c r="B460" s="56"/>
      <c r="C460" s="59"/>
      <c r="D460" s="74"/>
      <c r="E460" s="75"/>
      <c r="F460" s="76"/>
      <c r="G460" s="80"/>
      <c r="H460" s="65">
        <v>2020</v>
      </c>
      <c r="I460" s="62"/>
      <c r="J460" s="51" t="s">
        <v>14</v>
      </c>
      <c r="K460" s="18">
        <v>0</v>
      </c>
      <c r="L460" s="63"/>
      <c r="M460" s="161"/>
      <c r="N460" s="161"/>
      <c r="O460" s="161"/>
    </row>
    <row r="461" spans="1:15">
      <c r="A461" s="70"/>
      <c r="B461" s="56"/>
      <c r="C461" s="59"/>
      <c r="D461" s="74"/>
      <c r="E461" s="75"/>
      <c r="F461" s="76"/>
      <c r="G461" s="80"/>
      <c r="H461" s="65"/>
      <c r="I461" s="62"/>
      <c r="J461" s="51" t="s">
        <v>15</v>
      </c>
      <c r="K461" s="18">
        <v>0</v>
      </c>
      <c r="L461" s="63"/>
      <c r="M461" s="161"/>
      <c r="N461" s="161"/>
      <c r="O461" s="161"/>
    </row>
    <row r="462" spans="1:15">
      <c r="A462" s="70"/>
      <c r="B462" s="57"/>
      <c r="C462" s="59"/>
      <c r="D462" s="77"/>
      <c r="E462" s="78"/>
      <c r="F462" s="79"/>
      <c r="G462" s="80"/>
      <c r="H462" s="65"/>
      <c r="I462" s="62"/>
      <c r="J462" s="51" t="s">
        <v>21</v>
      </c>
      <c r="K462" s="18">
        <v>0</v>
      </c>
      <c r="L462" s="63"/>
      <c r="M462" s="162"/>
      <c r="N462" s="162"/>
      <c r="O462" s="162"/>
    </row>
    <row r="463" spans="1:15">
      <c r="A463" s="128" t="s">
        <v>113</v>
      </c>
      <c r="B463" s="102">
        <v>85202</v>
      </c>
      <c r="C463" s="112" t="s">
        <v>150</v>
      </c>
      <c r="D463" s="113" t="s">
        <v>56</v>
      </c>
      <c r="E463" s="114"/>
      <c r="F463" s="115"/>
      <c r="G463" s="107" t="s">
        <v>57</v>
      </c>
      <c r="H463" s="105">
        <v>2019</v>
      </c>
      <c r="I463" s="66">
        <v>574074</v>
      </c>
      <c r="J463" s="11" t="s">
        <v>12</v>
      </c>
      <c r="K463" s="19">
        <f>K464+K465+K466+K467</f>
        <v>532869</v>
      </c>
      <c r="L463" s="67">
        <f>K463</f>
        <v>532869</v>
      </c>
      <c r="M463" s="152"/>
      <c r="N463" s="152"/>
      <c r="O463" s="152"/>
    </row>
    <row r="464" spans="1:15">
      <c r="A464" s="128"/>
      <c r="B464" s="103"/>
      <c r="C464" s="112"/>
      <c r="D464" s="116"/>
      <c r="E464" s="117"/>
      <c r="F464" s="118"/>
      <c r="G464" s="107"/>
      <c r="H464" s="105"/>
      <c r="I464" s="66"/>
      <c r="J464" s="11" t="s">
        <v>13</v>
      </c>
      <c r="K464" s="15">
        <v>157173</v>
      </c>
      <c r="L464" s="67"/>
      <c r="M464" s="161"/>
      <c r="N464" s="161"/>
      <c r="O464" s="161"/>
    </row>
    <row r="465" spans="1:15">
      <c r="A465" s="128"/>
      <c r="B465" s="103"/>
      <c r="C465" s="112"/>
      <c r="D465" s="116"/>
      <c r="E465" s="117"/>
      <c r="F465" s="118"/>
      <c r="G465" s="107"/>
      <c r="H465" s="106">
        <v>2020</v>
      </c>
      <c r="I465" s="66"/>
      <c r="J465" s="11" t="s">
        <v>14</v>
      </c>
      <c r="K465" s="15">
        <v>0</v>
      </c>
      <c r="L465" s="67"/>
      <c r="M465" s="161"/>
      <c r="N465" s="161"/>
      <c r="O465" s="161"/>
    </row>
    <row r="466" spans="1:15">
      <c r="A466" s="128"/>
      <c r="B466" s="103"/>
      <c r="C466" s="112"/>
      <c r="D466" s="116"/>
      <c r="E466" s="117"/>
      <c r="F466" s="118"/>
      <c r="G466" s="107"/>
      <c r="H466" s="106"/>
      <c r="I466" s="66"/>
      <c r="J466" s="11" t="s">
        <v>15</v>
      </c>
      <c r="K466" s="15">
        <v>0</v>
      </c>
      <c r="L466" s="67"/>
      <c r="M466" s="161"/>
      <c r="N466" s="161"/>
      <c r="O466" s="161"/>
    </row>
    <row r="467" spans="1:15">
      <c r="A467" s="128"/>
      <c r="B467" s="104"/>
      <c r="C467" s="112"/>
      <c r="D467" s="119"/>
      <c r="E467" s="120"/>
      <c r="F467" s="121"/>
      <c r="G467" s="107"/>
      <c r="H467" s="106"/>
      <c r="I467" s="66"/>
      <c r="J467" s="11" t="s">
        <v>21</v>
      </c>
      <c r="K467" s="15">
        <v>375696</v>
      </c>
      <c r="L467" s="67"/>
      <c r="M467" s="162"/>
      <c r="N467" s="162"/>
      <c r="O467" s="162"/>
    </row>
    <row r="468" spans="1:15">
      <c r="A468" s="184" t="s">
        <v>114</v>
      </c>
      <c r="B468" s="168">
        <v>85202</v>
      </c>
      <c r="C468" s="167">
        <v>6050</v>
      </c>
      <c r="D468" s="169" t="s">
        <v>59</v>
      </c>
      <c r="E468" s="170"/>
      <c r="F468" s="171"/>
      <c r="G468" s="185" t="s">
        <v>57</v>
      </c>
      <c r="H468" s="173">
        <v>2019</v>
      </c>
      <c r="I468" s="67">
        <v>493182</v>
      </c>
      <c r="J468" s="186" t="s">
        <v>12</v>
      </c>
      <c r="K468" s="19">
        <f>K469+K470+K471+K472</f>
        <v>484182</v>
      </c>
      <c r="L468" s="67">
        <f>K468</f>
        <v>484182</v>
      </c>
      <c r="M468" s="152"/>
      <c r="N468" s="152"/>
      <c r="O468" s="152"/>
    </row>
    <row r="469" spans="1:15">
      <c r="A469" s="184"/>
      <c r="B469" s="175"/>
      <c r="C469" s="167"/>
      <c r="D469" s="176"/>
      <c r="E469" s="177"/>
      <c r="F469" s="178"/>
      <c r="G469" s="185"/>
      <c r="H469" s="173"/>
      <c r="I469" s="67"/>
      <c r="J469" s="186" t="s">
        <v>13</v>
      </c>
      <c r="K469" s="19">
        <v>246063</v>
      </c>
      <c r="L469" s="67"/>
      <c r="M469" s="161"/>
      <c r="N469" s="161"/>
      <c r="O469" s="161"/>
    </row>
    <row r="470" spans="1:15">
      <c r="A470" s="184"/>
      <c r="B470" s="175"/>
      <c r="C470" s="167"/>
      <c r="D470" s="176"/>
      <c r="E470" s="177"/>
      <c r="F470" s="178"/>
      <c r="G470" s="185"/>
      <c r="H470" s="179">
        <v>2020</v>
      </c>
      <c r="I470" s="67"/>
      <c r="J470" s="186" t="s">
        <v>14</v>
      </c>
      <c r="K470" s="19">
        <v>0</v>
      </c>
      <c r="L470" s="67"/>
      <c r="M470" s="161"/>
      <c r="N470" s="161"/>
      <c r="O470" s="161"/>
    </row>
    <row r="471" spans="1:15">
      <c r="A471" s="184"/>
      <c r="B471" s="175"/>
      <c r="C471" s="167"/>
      <c r="D471" s="176"/>
      <c r="E471" s="177"/>
      <c r="F471" s="178"/>
      <c r="G471" s="185"/>
      <c r="H471" s="179"/>
      <c r="I471" s="67"/>
      <c r="J471" s="186" t="s">
        <v>15</v>
      </c>
      <c r="K471" s="19">
        <v>0</v>
      </c>
      <c r="L471" s="67"/>
      <c r="M471" s="161"/>
      <c r="N471" s="161"/>
      <c r="O471" s="161"/>
    </row>
    <row r="472" spans="1:15">
      <c r="A472" s="184"/>
      <c r="B472" s="180"/>
      <c r="C472" s="167"/>
      <c r="D472" s="181"/>
      <c r="E472" s="182"/>
      <c r="F472" s="183"/>
      <c r="G472" s="185"/>
      <c r="H472" s="179"/>
      <c r="I472" s="67"/>
      <c r="J472" s="186" t="s">
        <v>21</v>
      </c>
      <c r="K472" s="19">
        <v>238119</v>
      </c>
      <c r="L472" s="67"/>
      <c r="M472" s="162"/>
      <c r="N472" s="162"/>
      <c r="O472" s="162"/>
    </row>
    <row r="473" spans="1:15">
      <c r="A473" s="70" t="s">
        <v>120</v>
      </c>
      <c r="B473" s="55">
        <v>85202</v>
      </c>
      <c r="C473" s="85">
        <v>6050</v>
      </c>
      <c r="D473" s="71" t="s">
        <v>135</v>
      </c>
      <c r="E473" s="72"/>
      <c r="F473" s="73"/>
      <c r="G473" s="80" t="s">
        <v>61</v>
      </c>
      <c r="H473" s="81">
        <v>2020</v>
      </c>
      <c r="I473" s="62">
        <v>100000</v>
      </c>
      <c r="J473" s="32" t="s">
        <v>12</v>
      </c>
      <c r="K473" s="33">
        <f>K474</f>
        <v>100000</v>
      </c>
      <c r="L473" s="63">
        <f>K473</f>
        <v>100000</v>
      </c>
      <c r="M473" s="152"/>
      <c r="N473" s="152"/>
      <c r="O473" s="152"/>
    </row>
    <row r="474" spans="1:15">
      <c r="A474" s="70"/>
      <c r="B474" s="56"/>
      <c r="C474" s="85"/>
      <c r="D474" s="74"/>
      <c r="E474" s="75"/>
      <c r="F474" s="76"/>
      <c r="G474" s="80"/>
      <c r="H474" s="81"/>
      <c r="I474" s="62"/>
      <c r="J474" s="32" t="s">
        <v>13</v>
      </c>
      <c r="K474" s="18">
        <v>100000</v>
      </c>
      <c r="L474" s="63"/>
      <c r="M474" s="161"/>
      <c r="N474" s="161"/>
      <c r="O474" s="161"/>
    </row>
    <row r="475" spans="1:15">
      <c r="A475" s="70"/>
      <c r="B475" s="56"/>
      <c r="C475" s="85"/>
      <c r="D475" s="74"/>
      <c r="E475" s="75"/>
      <c r="F475" s="76"/>
      <c r="G475" s="80"/>
      <c r="H475" s="65">
        <v>2020</v>
      </c>
      <c r="I475" s="62"/>
      <c r="J475" s="32" t="s">
        <v>14</v>
      </c>
      <c r="K475" s="18">
        <v>0</v>
      </c>
      <c r="L475" s="63"/>
      <c r="M475" s="161"/>
      <c r="N475" s="161"/>
      <c r="O475" s="161"/>
    </row>
    <row r="476" spans="1:15">
      <c r="A476" s="70"/>
      <c r="B476" s="56"/>
      <c r="C476" s="85"/>
      <c r="D476" s="74"/>
      <c r="E476" s="75"/>
      <c r="F476" s="76"/>
      <c r="G476" s="80"/>
      <c r="H476" s="65"/>
      <c r="I476" s="62"/>
      <c r="J476" s="32" t="s">
        <v>15</v>
      </c>
      <c r="K476" s="18">
        <v>0</v>
      </c>
      <c r="L476" s="63"/>
      <c r="M476" s="161"/>
      <c r="N476" s="161"/>
      <c r="O476" s="161"/>
    </row>
    <row r="477" spans="1:15">
      <c r="A477" s="70"/>
      <c r="B477" s="57"/>
      <c r="C477" s="85"/>
      <c r="D477" s="77"/>
      <c r="E477" s="78"/>
      <c r="F477" s="79"/>
      <c r="G477" s="80"/>
      <c r="H477" s="65"/>
      <c r="I477" s="62"/>
      <c r="J477" s="32" t="s">
        <v>21</v>
      </c>
      <c r="K477" s="18">
        <v>0</v>
      </c>
      <c r="L477" s="63"/>
      <c r="M477" s="162"/>
      <c r="N477" s="162"/>
      <c r="O477" s="162"/>
    </row>
    <row r="478" spans="1:15">
      <c r="A478" s="70" t="s">
        <v>216</v>
      </c>
      <c r="B478" s="55">
        <v>85202</v>
      </c>
      <c r="C478" s="85">
        <v>6050</v>
      </c>
      <c r="D478" s="71" t="s">
        <v>217</v>
      </c>
      <c r="E478" s="72"/>
      <c r="F478" s="73"/>
      <c r="G478" s="80" t="s">
        <v>61</v>
      </c>
      <c r="H478" s="81">
        <v>2020</v>
      </c>
      <c r="I478" s="62">
        <v>24354</v>
      </c>
      <c r="J478" s="50" t="s">
        <v>12</v>
      </c>
      <c r="K478" s="33">
        <f>K479</f>
        <v>24354</v>
      </c>
      <c r="L478" s="63">
        <f>K478</f>
        <v>24354</v>
      </c>
      <c r="M478" s="152"/>
      <c r="N478" s="152"/>
      <c r="O478" s="152"/>
    </row>
    <row r="479" spans="1:15" ht="18.75" customHeight="1">
      <c r="A479" s="70"/>
      <c r="B479" s="56"/>
      <c r="C479" s="85"/>
      <c r="D479" s="74"/>
      <c r="E479" s="75"/>
      <c r="F479" s="76"/>
      <c r="G479" s="80"/>
      <c r="H479" s="81"/>
      <c r="I479" s="62"/>
      <c r="J479" s="50" t="s">
        <v>13</v>
      </c>
      <c r="K479" s="18">
        <v>24354</v>
      </c>
      <c r="L479" s="63"/>
      <c r="M479" s="161"/>
      <c r="N479" s="161"/>
      <c r="O479" s="161"/>
    </row>
    <row r="480" spans="1:15" ht="19.5" customHeight="1">
      <c r="A480" s="70"/>
      <c r="B480" s="56"/>
      <c r="C480" s="85"/>
      <c r="D480" s="74"/>
      <c r="E480" s="75"/>
      <c r="F480" s="76"/>
      <c r="G480" s="80"/>
      <c r="H480" s="65">
        <v>2020</v>
      </c>
      <c r="I480" s="62"/>
      <c r="J480" s="50" t="s">
        <v>14</v>
      </c>
      <c r="K480" s="18">
        <v>0</v>
      </c>
      <c r="L480" s="63"/>
      <c r="M480" s="161"/>
      <c r="N480" s="161"/>
      <c r="O480" s="161"/>
    </row>
    <row r="481" spans="1:15" ht="20.25" customHeight="1">
      <c r="A481" s="70"/>
      <c r="B481" s="56"/>
      <c r="C481" s="85"/>
      <c r="D481" s="74"/>
      <c r="E481" s="75"/>
      <c r="F481" s="76"/>
      <c r="G481" s="80"/>
      <c r="H481" s="65"/>
      <c r="I481" s="62"/>
      <c r="J481" s="50" t="s">
        <v>15</v>
      </c>
      <c r="K481" s="18">
        <v>0</v>
      </c>
      <c r="L481" s="63"/>
      <c r="M481" s="161"/>
      <c r="N481" s="161"/>
      <c r="O481" s="161"/>
    </row>
    <row r="482" spans="1:15">
      <c r="A482" s="70"/>
      <c r="B482" s="57"/>
      <c r="C482" s="85"/>
      <c r="D482" s="77"/>
      <c r="E482" s="78"/>
      <c r="F482" s="79"/>
      <c r="G482" s="80"/>
      <c r="H482" s="65"/>
      <c r="I482" s="62"/>
      <c r="J482" s="50" t="s">
        <v>21</v>
      </c>
      <c r="K482" s="18">
        <v>0</v>
      </c>
      <c r="L482" s="63"/>
      <c r="M482" s="162"/>
      <c r="N482" s="162"/>
      <c r="O482" s="162"/>
    </row>
    <row r="483" spans="1:15">
      <c r="A483" s="129" t="s">
        <v>164</v>
      </c>
      <c r="B483" s="87"/>
      <c r="C483" s="87"/>
      <c r="D483" s="87"/>
      <c r="E483" s="87"/>
      <c r="F483" s="87"/>
      <c r="G483" s="87"/>
      <c r="H483" s="88"/>
      <c r="I483" s="96">
        <f>I488</f>
        <v>0</v>
      </c>
      <c r="J483" s="37" t="s">
        <v>12</v>
      </c>
      <c r="K483" s="8">
        <f>SUM(K484:K487)</f>
        <v>0</v>
      </c>
      <c r="L483" s="96">
        <f>SUM(L488)</f>
        <v>0</v>
      </c>
      <c r="M483" s="152"/>
      <c r="N483" s="152"/>
      <c r="O483" s="152"/>
    </row>
    <row r="484" spans="1:15">
      <c r="A484" s="89"/>
      <c r="B484" s="90"/>
      <c r="C484" s="90"/>
      <c r="D484" s="90"/>
      <c r="E484" s="90"/>
      <c r="F484" s="90"/>
      <c r="G484" s="90"/>
      <c r="H484" s="91"/>
      <c r="I484" s="95"/>
      <c r="J484" s="9" t="s">
        <v>13</v>
      </c>
      <c r="K484" s="8">
        <f>SUM(K489)</f>
        <v>0</v>
      </c>
      <c r="L484" s="95"/>
      <c r="M484" s="161"/>
      <c r="N484" s="161"/>
      <c r="O484" s="161"/>
    </row>
    <row r="485" spans="1:15">
      <c r="A485" s="89"/>
      <c r="B485" s="90"/>
      <c r="C485" s="90"/>
      <c r="D485" s="90"/>
      <c r="E485" s="90"/>
      <c r="F485" s="90"/>
      <c r="G485" s="90"/>
      <c r="H485" s="91"/>
      <c r="I485" s="95"/>
      <c r="J485" s="9" t="s">
        <v>14</v>
      </c>
      <c r="K485" s="8">
        <f t="shared" ref="K485:K487" si="1">SUM(K490)</f>
        <v>0</v>
      </c>
      <c r="L485" s="95"/>
      <c r="M485" s="161"/>
      <c r="N485" s="161"/>
      <c r="O485" s="161"/>
    </row>
    <row r="486" spans="1:15">
      <c r="A486" s="89"/>
      <c r="B486" s="90"/>
      <c r="C486" s="90"/>
      <c r="D486" s="90"/>
      <c r="E486" s="90"/>
      <c r="F486" s="90"/>
      <c r="G486" s="90"/>
      <c r="H486" s="91"/>
      <c r="I486" s="95"/>
      <c r="J486" s="9" t="s">
        <v>15</v>
      </c>
      <c r="K486" s="8">
        <f t="shared" si="1"/>
        <v>0</v>
      </c>
      <c r="L486" s="95"/>
      <c r="M486" s="161"/>
      <c r="N486" s="161"/>
      <c r="O486" s="161"/>
    </row>
    <row r="487" spans="1:15">
      <c r="A487" s="92"/>
      <c r="B487" s="93"/>
      <c r="C487" s="93"/>
      <c r="D487" s="93"/>
      <c r="E487" s="93"/>
      <c r="F487" s="93"/>
      <c r="G487" s="93"/>
      <c r="H487" s="94"/>
      <c r="I487" s="111"/>
      <c r="J487" s="9" t="s">
        <v>21</v>
      </c>
      <c r="K487" s="8">
        <f t="shared" si="1"/>
        <v>0</v>
      </c>
      <c r="L487" s="111"/>
      <c r="M487" s="162"/>
      <c r="N487" s="162"/>
      <c r="O487" s="162"/>
    </row>
    <row r="488" spans="1:15">
      <c r="A488" s="85" t="s">
        <v>127</v>
      </c>
      <c r="B488" s="55">
        <v>85203</v>
      </c>
      <c r="C488" s="85">
        <v>6050</v>
      </c>
      <c r="D488" s="71" t="s">
        <v>165</v>
      </c>
      <c r="E488" s="72"/>
      <c r="F488" s="73"/>
      <c r="G488" s="80" t="s">
        <v>167</v>
      </c>
      <c r="H488" s="81">
        <v>2020</v>
      </c>
      <c r="I488" s="62">
        <f>SUM(K488)</f>
        <v>0</v>
      </c>
      <c r="J488" s="54" t="s">
        <v>12</v>
      </c>
      <c r="K488" s="33">
        <f>SUM(K489:K492)</f>
        <v>0</v>
      </c>
      <c r="L488" s="63">
        <f>K488</f>
        <v>0</v>
      </c>
      <c r="M488" s="152"/>
      <c r="N488" s="152"/>
      <c r="O488" s="152"/>
    </row>
    <row r="489" spans="1:15">
      <c r="A489" s="85"/>
      <c r="B489" s="56"/>
      <c r="C489" s="85"/>
      <c r="D489" s="74"/>
      <c r="E489" s="75"/>
      <c r="F489" s="76"/>
      <c r="G489" s="80"/>
      <c r="H489" s="81"/>
      <c r="I489" s="62"/>
      <c r="J489" s="54" t="s">
        <v>13</v>
      </c>
      <c r="K489" s="18">
        <v>0</v>
      </c>
      <c r="L489" s="63"/>
      <c r="M489" s="161"/>
      <c r="N489" s="161"/>
      <c r="O489" s="161"/>
    </row>
    <row r="490" spans="1:15">
      <c r="A490" s="85"/>
      <c r="B490" s="56"/>
      <c r="C490" s="85"/>
      <c r="D490" s="74"/>
      <c r="E490" s="75"/>
      <c r="F490" s="76"/>
      <c r="G490" s="80"/>
      <c r="H490" s="65">
        <v>2020</v>
      </c>
      <c r="I490" s="62"/>
      <c r="J490" s="54" t="s">
        <v>14</v>
      </c>
      <c r="K490" s="18">
        <v>0</v>
      </c>
      <c r="L490" s="63"/>
      <c r="M490" s="161"/>
      <c r="N490" s="161"/>
      <c r="O490" s="161"/>
    </row>
    <row r="491" spans="1:15">
      <c r="A491" s="85"/>
      <c r="B491" s="56"/>
      <c r="C491" s="85"/>
      <c r="D491" s="74"/>
      <c r="E491" s="75"/>
      <c r="F491" s="76"/>
      <c r="G491" s="80"/>
      <c r="H491" s="65"/>
      <c r="I491" s="62"/>
      <c r="J491" s="54" t="s">
        <v>15</v>
      </c>
      <c r="K491" s="18">
        <v>0</v>
      </c>
      <c r="L491" s="63"/>
      <c r="M491" s="161"/>
      <c r="N491" s="161"/>
      <c r="O491" s="161"/>
    </row>
    <row r="492" spans="1:15">
      <c r="A492" s="85"/>
      <c r="B492" s="57"/>
      <c r="C492" s="85"/>
      <c r="D492" s="77"/>
      <c r="E492" s="78"/>
      <c r="F492" s="79"/>
      <c r="G492" s="80"/>
      <c r="H492" s="65"/>
      <c r="I492" s="62"/>
      <c r="J492" s="54" t="s">
        <v>21</v>
      </c>
      <c r="K492" s="18">
        <v>0</v>
      </c>
      <c r="L492" s="63"/>
      <c r="M492" s="162"/>
      <c r="N492" s="162"/>
      <c r="O492" s="162"/>
    </row>
    <row r="493" spans="1:15">
      <c r="A493" s="129" t="s">
        <v>121</v>
      </c>
      <c r="B493" s="87"/>
      <c r="C493" s="87"/>
      <c r="D493" s="87"/>
      <c r="E493" s="87"/>
      <c r="F493" s="87"/>
      <c r="G493" s="87"/>
      <c r="H493" s="88"/>
      <c r="I493" s="95">
        <f>SUM(I498:I512)</f>
        <v>195495</v>
      </c>
      <c r="J493" s="7" t="s">
        <v>12</v>
      </c>
      <c r="K493" s="8">
        <f>SUM(K494:K497)</f>
        <v>195495</v>
      </c>
      <c r="L493" s="96">
        <f>SUM(L498:L512)</f>
        <v>195495</v>
      </c>
      <c r="M493" s="152"/>
      <c r="N493" s="152"/>
      <c r="O493" s="152"/>
    </row>
    <row r="494" spans="1:15">
      <c r="A494" s="89"/>
      <c r="B494" s="90"/>
      <c r="C494" s="90"/>
      <c r="D494" s="90"/>
      <c r="E494" s="90"/>
      <c r="F494" s="90"/>
      <c r="G494" s="90"/>
      <c r="H494" s="91"/>
      <c r="I494" s="95"/>
      <c r="J494" s="9" t="s">
        <v>13</v>
      </c>
      <c r="K494" s="8">
        <f>SUM(K499,K504,K509)</f>
        <v>65001</v>
      </c>
      <c r="L494" s="95"/>
      <c r="M494" s="161"/>
      <c r="N494" s="161"/>
      <c r="O494" s="161"/>
    </row>
    <row r="495" spans="1:15">
      <c r="A495" s="89"/>
      <c r="B495" s="90"/>
      <c r="C495" s="90"/>
      <c r="D495" s="90"/>
      <c r="E495" s="90"/>
      <c r="F495" s="90"/>
      <c r="G495" s="90"/>
      <c r="H495" s="91"/>
      <c r="I495" s="95"/>
      <c r="J495" s="9" t="s">
        <v>14</v>
      </c>
      <c r="K495" s="8">
        <f>SUM(K500,K505,K510)</f>
        <v>130494</v>
      </c>
      <c r="L495" s="95"/>
      <c r="M495" s="161"/>
      <c r="N495" s="161"/>
      <c r="O495" s="161"/>
    </row>
    <row r="496" spans="1:15">
      <c r="A496" s="89"/>
      <c r="B496" s="90"/>
      <c r="C496" s="90"/>
      <c r="D496" s="90"/>
      <c r="E496" s="90"/>
      <c r="F496" s="90"/>
      <c r="G496" s="90"/>
      <c r="H496" s="91"/>
      <c r="I496" s="95"/>
      <c r="J496" s="9" t="s">
        <v>15</v>
      </c>
      <c r="K496" s="8">
        <f>SUM(K501,K506)</f>
        <v>0</v>
      </c>
      <c r="L496" s="95"/>
      <c r="M496" s="161"/>
      <c r="N496" s="161"/>
      <c r="O496" s="161"/>
    </row>
    <row r="497" spans="1:15">
      <c r="A497" s="92"/>
      <c r="B497" s="93"/>
      <c r="C497" s="93"/>
      <c r="D497" s="93"/>
      <c r="E497" s="93"/>
      <c r="F497" s="93"/>
      <c r="G497" s="93"/>
      <c r="H497" s="94"/>
      <c r="I497" s="95"/>
      <c r="J497" s="10" t="s">
        <v>21</v>
      </c>
      <c r="K497" s="8">
        <f>SUM(K502,K507)</f>
        <v>0</v>
      </c>
      <c r="L497" s="95"/>
      <c r="M497" s="162"/>
      <c r="N497" s="162"/>
      <c r="O497" s="162"/>
    </row>
    <row r="498" spans="1:15">
      <c r="A498" s="85" t="s">
        <v>128</v>
      </c>
      <c r="B498" s="55">
        <v>85333</v>
      </c>
      <c r="C498" s="85">
        <v>6050</v>
      </c>
      <c r="D498" s="71" t="s">
        <v>123</v>
      </c>
      <c r="E498" s="72"/>
      <c r="F498" s="73"/>
      <c r="G498" s="80" t="s">
        <v>122</v>
      </c>
      <c r="H498" s="81">
        <v>2020</v>
      </c>
      <c r="I498" s="62">
        <v>57495</v>
      </c>
      <c r="J498" s="35" t="s">
        <v>12</v>
      </c>
      <c r="K498" s="33">
        <f>SUM(K499:K502)</f>
        <v>57495</v>
      </c>
      <c r="L498" s="63">
        <v>57495</v>
      </c>
      <c r="M498" s="152"/>
      <c r="N498" s="152"/>
      <c r="O498" s="152"/>
    </row>
    <row r="499" spans="1:15">
      <c r="A499" s="85"/>
      <c r="B499" s="56"/>
      <c r="C499" s="85"/>
      <c r="D499" s="74"/>
      <c r="E499" s="75"/>
      <c r="F499" s="76"/>
      <c r="G499" s="80"/>
      <c r="H499" s="81"/>
      <c r="I499" s="62"/>
      <c r="J499" s="35" t="s">
        <v>13</v>
      </c>
      <c r="K499" s="18">
        <v>19117</v>
      </c>
      <c r="L499" s="63"/>
      <c r="M499" s="161"/>
      <c r="N499" s="161"/>
      <c r="O499" s="161"/>
    </row>
    <row r="500" spans="1:15">
      <c r="A500" s="85"/>
      <c r="B500" s="56"/>
      <c r="C500" s="85"/>
      <c r="D500" s="74"/>
      <c r="E500" s="75"/>
      <c r="F500" s="76"/>
      <c r="G500" s="80"/>
      <c r="H500" s="65">
        <v>2020</v>
      </c>
      <c r="I500" s="62"/>
      <c r="J500" s="35" t="s">
        <v>14</v>
      </c>
      <c r="K500" s="18">
        <v>38378</v>
      </c>
      <c r="L500" s="63"/>
      <c r="M500" s="161"/>
      <c r="N500" s="161"/>
      <c r="O500" s="161"/>
    </row>
    <row r="501" spans="1:15">
      <c r="A501" s="85"/>
      <c r="B501" s="56"/>
      <c r="C501" s="85"/>
      <c r="D501" s="74"/>
      <c r="E501" s="75"/>
      <c r="F501" s="76"/>
      <c r="G501" s="80"/>
      <c r="H501" s="65"/>
      <c r="I501" s="62"/>
      <c r="J501" s="35" t="s">
        <v>15</v>
      </c>
      <c r="K501" s="18">
        <v>0</v>
      </c>
      <c r="L501" s="63"/>
      <c r="M501" s="161"/>
      <c r="N501" s="161"/>
      <c r="O501" s="161"/>
    </row>
    <row r="502" spans="1:15">
      <c r="A502" s="85"/>
      <c r="B502" s="57"/>
      <c r="C502" s="85"/>
      <c r="D502" s="77"/>
      <c r="E502" s="78"/>
      <c r="F502" s="79"/>
      <c r="G502" s="80"/>
      <c r="H502" s="65"/>
      <c r="I502" s="62"/>
      <c r="J502" s="35" t="s">
        <v>21</v>
      </c>
      <c r="K502" s="18">
        <v>0</v>
      </c>
      <c r="L502" s="63"/>
      <c r="M502" s="162"/>
      <c r="N502" s="162"/>
      <c r="O502" s="162"/>
    </row>
    <row r="503" spans="1:15">
      <c r="A503" s="167" t="s">
        <v>218</v>
      </c>
      <c r="B503" s="168">
        <v>85333</v>
      </c>
      <c r="C503" s="167">
        <v>6060</v>
      </c>
      <c r="D503" s="169" t="s">
        <v>219</v>
      </c>
      <c r="E503" s="170"/>
      <c r="F503" s="171"/>
      <c r="G503" s="172" t="s">
        <v>122</v>
      </c>
      <c r="H503" s="173">
        <v>2020</v>
      </c>
      <c r="I503" s="67">
        <v>125000</v>
      </c>
      <c r="J503" s="174" t="s">
        <v>12</v>
      </c>
      <c r="K503" s="19">
        <f>SUM(K504:K507)</f>
        <v>125000</v>
      </c>
      <c r="L503" s="67">
        <v>125000</v>
      </c>
      <c r="M503" s="152"/>
      <c r="N503" s="152"/>
      <c r="O503" s="152"/>
    </row>
    <row r="504" spans="1:15">
      <c r="A504" s="167"/>
      <c r="B504" s="175"/>
      <c r="C504" s="167"/>
      <c r="D504" s="176"/>
      <c r="E504" s="177"/>
      <c r="F504" s="178"/>
      <c r="G504" s="172"/>
      <c r="H504" s="173"/>
      <c r="I504" s="67"/>
      <c r="J504" s="174" t="s">
        <v>13</v>
      </c>
      <c r="K504" s="19">
        <v>41562</v>
      </c>
      <c r="L504" s="67"/>
      <c r="M504" s="161"/>
      <c r="N504" s="161"/>
      <c r="O504" s="161"/>
    </row>
    <row r="505" spans="1:15">
      <c r="A505" s="167"/>
      <c r="B505" s="175"/>
      <c r="C505" s="167"/>
      <c r="D505" s="176"/>
      <c r="E505" s="177"/>
      <c r="F505" s="178"/>
      <c r="G505" s="172"/>
      <c r="H505" s="179">
        <v>2020</v>
      </c>
      <c r="I505" s="67"/>
      <c r="J505" s="174" t="s">
        <v>14</v>
      </c>
      <c r="K505" s="19">
        <v>83438</v>
      </c>
      <c r="L505" s="67"/>
      <c r="M505" s="161"/>
      <c r="N505" s="161"/>
      <c r="O505" s="161"/>
    </row>
    <row r="506" spans="1:15">
      <c r="A506" s="167"/>
      <c r="B506" s="175"/>
      <c r="C506" s="167"/>
      <c r="D506" s="176"/>
      <c r="E506" s="177"/>
      <c r="F506" s="178"/>
      <c r="G506" s="172"/>
      <c r="H506" s="179"/>
      <c r="I506" s="67"/>
      <c r="J506" s="174" t="s">
        <v>15</v>
      </c>
      <c r="K506" s="19">
        <v>0</v>
      </c>
      <c r="L506" s="67"/>
      <c r="M506" s="161"/>
      <c r="N506" s="161"/>
      <c r="O506" s="161"/>
    </row>
    <row r="507" spans="1:15">
      <c r="A507" s="167"/>
      <c r="B507" s="180"/>
      <c r="C507" s="167"/>
      <c r="D507" s="181"/>
      <c r="E507" s="182"/>
      <c r="F507" s="183"/>
      <c r="G507" s="172"/>
      <c r="H507" s="179"/>
      <c r="I507" s="67"/>
      <c r="J507" s="174" t="s">
        <v>21</v>
      </c>
      <c r="K507" s="19">
        <v>0</v>
      </c>
      <c r="L507" s="67"/>
      <c r="M507" s="162"/>
      <c r="N507" s="162"/>
      <c r="O507" s="162"/>
    </row>
    <row r="508" spans="1:15" ht="15" customHeight="1">
      <c r="A508" s="167" t="s">
        <v>240</v>
      </c>
      <c r="B508" s="168">
        <v>85333</v>
      </c>
      <c r="C508" s="167">
        <v>6050</v>
      </c>
      <c r="D508" s="169" t="s">
        <v>241</v>
      </c>
      <c r="E508" s="170"/>
      <c r="F508" s="171"/>
      <c r="G508" s="172" t="s">
        <v>122</v>
      </c>
      <c r="H508" s="173">
        <v>2020</v>
      </c>
      <c r="I508" s="67">
        <v>13000</v>
      </c>
      <c r="J508" s="174" t="s">
        <v>12</v>
      </c>
      <c r="K508" s="19">
        <f>SUM(K509:K512)</f>
        <v>13000</v>
      </c>
      <c r="L508" s="67">
        <v>13000</v>
      </c>
      <c r="M508" s="152"/>
      <c r="N508" s="152"/>
      <c r="O508" s="152"/>
    </row>
    <row r="509" spans="1:15">
      <c r="A509" s="167"/>
      <c r="B509" s="175"/>
      <c r="C509" s="167"/>
      <c r="D509" s="176"/>
      <c r="E509" s="177"/>
      <c r="F509" s="178"/>
      <c r="G509" s="172"/>
      <c r="H509" s="173"/>
      <c r="I509" s="67"/>
      <c r="J509" s="174" t="s">
        <v>13</v>
      </c>
      <c r="K509" s="19">
        <v>4322</v>
      </c>
      <c r="L509" s="67"/>
      <c r="M509" s="161"/>
      <c r="N509" s="161"/>
      <c r="O509" s="161"/>
    </row>
    <row r="510" spans="1:15">
      <c r="A510" s="167"/>
      <c r="B510" s="175"/>
      <c r="C510" s="167"/>
      <c r="D510" s="176"/>
      <c r="E510" s="177"/>
      <c r="F510" s="178"/>
      <c r="G510" s="172"/>
      <c r="H510" s="179">
        <v>2020</v>
      </c>
      <c r="I510" s="67"/>
      <c r="J510" s="174" t="s">
        <v>14</v>
      </c>
      <c r="K510" s="19">
        <v>8678</v>
      </c>
      <c r="L510" s="67"/>
      <c r="M510" s="161"/>
      <c r="N510" s="161"/>
      <c r="O510" s="161"/>
    </row>
    <row r="511" spans="1:15">
      <c r="A511" s="167"/>
      <c r="B511" s="175"/>
      <c r="C511" s="167"/>
      <c r="D511" s="176"/>
      <c r="E511" s="177"/>
      <c r="F511" s="178"/>
      <c r="G511" s="172"/>
      <c r="H511" s="179"/>
      <c r="I511" s="67"/>
      <c r="J511" s="174" t="s">
        <v>15</v>
      </c>
      <c r="K511" s="19">
        <v>0</v>
      </c>
      <c r="L511" s="67"/>
      <c r="M511" s="161"/>
      <c r="N511" s="161"/>
      <c r="O511" s="161"/>
    </row>
    <row r="512" spans="1:15">
      <c r="A512" s="167"/>
      <c r="B512" s="180"/>
      <c r="C512" s="167"/>
      <c r="D512" s="181"/>
      <c r="E512" s="182"/>
      <c r="F512" s="183"/>
      <c r="G512" s="172"/>
      <c r="H512" s="179"/>
      <c r="I512" s="67"/>
      <c r="J512" s="174" t="s">
        <v>21</v>
      </c>
      <c r="K512" s="19">
        <v>0</v>
      </c>
      <c r="L512" s="67"/>
      <c r="M512" s="162"/>
      <c r="N512" s="162"/>
      <c r="O512" s="162"/>
    </row>
    <row r="513" spans="1:15">
      <c r="A513" s="86" t="s">
        <v>106</v>
      </c>
      <c r="B513" s="87"/>
      <c r="C513" s="87"/>
      <c r="D513" s="87"/>
      <c r="E513" s="87"/>
      <c r="F513" s="87"/>
      <c r="G513" s="87"/>
      <c r="H513" s="88"/>
      <c r="I513" s="95">
        <f>SUM(I518:I527)</f>
        <v>912900</v>
      </c>
      <c r="J513" s="7" t="s">
        <v>12</v>
      </c>
      <c r="K513" s="8">
        <f>SUM(K514:K517)</f>
        <v>912900</v>
      </c>
      <c r="L513" s="96">
        <f>SUM(L518:L527)</f>
        <v>230080</v>
      </c>
      <c r="M513" s="152"/>
      <c r="N513" s="152"/>
      <c r="O513" s="152"/>
    </row>
    <row r="514" spans="1:15">
      <c r="A514" s="89"/>
      <c r="B514" s="90"/>
      <c r="C514" s="90"/>
      <c r="D514" s="90"/>
      <c r="E514" s="90"/>
      <c r="F514" s="90"/>
      <c r="G514" s="90"/>
      <c r="H514" s="91"/>
      <c r="I514" s="95"/>
      <c r="J514" s="9" t="s">
        <v>13</v>
      </c>
      <c r="K514" s="8">
        <f>SUM(K519+K524)</f>
        <v>230080</v>
      </c>
      <c r="L514" s="95"/>
      <c r="M514" s="161"/>
      <c r="N514" s="161"/>
      <c r="O514" s="161"/>
    </row>
    <row r="515" spans="1:15">
      <c r="A515" s="89"/>
      <c r="B515" s="90"/>
      <c r="C515" s="90"/>
      <c r="D515" s="90"/>
      <c r="E515" s="90"/>
      <c r="F515" s="90"/>
      <c r="G515" s="90"/>
      <c r="H515" s="91"/>
      <c r="I515" s="95"/>
      <c r="J515" s="9" t="s">
        <v>14</v>
      </c>
      <c r="K515" s="8">
        <f>SUM(K520+K525)</f>
        <v>0</v>
      </c>
      <c r="L515" s="95"/>
      <c r="M515" s="161"/>
      <c r="N515" s="161"/>
      <c r="O515" s="161"/>
    </row>
    <row r="516" spans="1:15">
      <c r="A516" s="89"/>
      <c r="B516" s="90"/>
      <c r="C516" s="90"/>
      <c r="D516" s="90"/>
      <c r="E516" s="90"/>
      <c r="F516" s="90"/>
      <c r="G516" s="90"/>
      <c r="H516" s="91"/>
      <c r="I516" s="95"/>
      <c r="J516" s="9" t="s">
        <v>15</v>
      </c>
      <c r="K516" s="8">
        <f>SUM(K521+K526)</f>
        <v>0</v>
      </c>
      <c r="L516" s="95"/>
      <c r="M516" s="161"/>
      <c r="N516" s="161"/>
      <c r="O516" s="161"/>
    </row>
    <row r="517" spans="1:15">
      <c r="A517" s="92"/>
      <c r="B517" s="93"/>
      <c r="C517" s="93"/>
      <c r="D517" s="93"/>
      <c r="E517" s="93"/>
      <c r="F517" s="93"/>
      <c r="G517" s="93"/>
      <c r="H517" s="94"/>
      <c r="I517" s="95"/>
      <c r="J517" s="10" t="s">
        <v>21</v>
      </c>
      <c r="K517" s="8">
        <f>SUM(K522+K527)</f>
        <v>682820</v>
      </c>
      <c r="L517" s="95"/>
      <c r="M517" s="162"/>
      <c r="N517" s="162"/>
      <c r="O517" s="162"/>
    </row>
    <row r="518" spans="1:15" ht="32.25" customHeight="1">
      <c r="A518" s="125" t="s">
        <v>129</v>
      </c>
      <c r="B518" s="55">
        <v>85410</v>
      </c>
      <c r="C518" s="85">
        <v>6050</v>
      </c>
      <c r="D518" s="59" t="s">
        <v>115</v>
      </c>
      <c r="E518" s="59"/>
      <c r="F518" s="59"/>
      <c r="G518" s="80" t="s">
        <v>62</v>
      </c>
      <c r="H518" s="81">
        <v>2020</v>
      </c>
      <c r="I518" s="62">
        <v>897900</v>
      </c>
      <c r="J518" s="16" t="s">
        <v>12</v>
      </c>
      <c r="K518" s="33">
        <v>897900</v>
      </c>
      <c r="L518" s="63">
        <v>215080</v>
      </c>
      <c r="M518" s="152"/>
      <c r="N518" s="152"/>
      <c r="O518" s="152"/>
    </row>
    <row r="519" spans="1:15">
      <c r="A519" s="126"/>
      <c r="B519" s="56"/>
      <c r="C519" s="85"/>
      <c r="D519" s="59"/>
      <c r="E519" s="59"/>
      <c r="F519" s="59"/>
      <c r="G519" s="80"/>
      <c r="H519" s="81"/>
      <c r="I519" s="62"/>
      <c r="J519" s="16" t="s">
        <v>13</v>
      </c>
      <c r="K519" s="18">
        <v>215080</v>
      </c>
      <c r="L519" s="63"/>
      <c r="M519" s="161"/>
      <c r="N519" s="161"/>
      <c r="O519" s="161"/>
    </row>
    <row r="520" spans="1:15">
      <c r="A520" s="126"/>
      <c r="B520" s="56"/>
      <c r="C520" s="85"/>
      <c r="D520" s="59"/>
      <c r="E520" s="59"/>
      <c r="F520" s="59"/>
      <c r="G520" s="80"/>
      <c r="H520" s="65">
        <v>2020</v>
      </c>
      <c r="I520" s="62"/>
      <c r="J520" s="16" t="s">
        <v>14</v>
      </c>
      <c r="K520" s="18">
        <v>0</v>
      </c>
      <c r="L520" s="63"/>
      <c r="M520" s="161"/>
      <c r="N520" s="161"/>
      <c r="O520" s="161"/>
    </row>
    <row r="521" spans="1:15">
      <c r="A521" s="126"/>
      <c r="B521" s="56"/>
      <c r="C521" s="85"/>
      <c r="D521" s="59"/>
      <c r="E521" s="59"/>
      <c r="F521" s="59"/>
      <c r="G521" s="80"/>
      <c r="H521" s="65"/>
      <c r="I521" s="62"/>
      <c r="J521" s="16" t="s">
        <v>15</v>
      </c>
      <c r="K521" s="18">
        <v>0</v>
      </c>
      <c r="L521" s="63"/>
      <c r="M521" s="161"/>
      <c r="N521" s="161"/>
      <c r="O521" s="161"/>
    </row>
    <row r="522" spans="1:15">
      <c r="A522" s="127"/>
      <c r="B522" s="57"/>
      <c r="C522" s="85"/>
      <c r="D522" s="59"/>
      <c r="E522" s="59"/>
      <c r="F522" s="59"/>
      <c r="G522" s="80"/>
      <c r="H522" s="65"/>
      <c r="I522" s="62"/>
      <c r="J522" s="16" t="s">
        <v>21</v>
      </c>
      <c r="K522" s="18">
        <v>682820</v>
      </c>
      <c r="L522" s="63"/>
      <c r="M522" s="162"/>
      <c r="N522" s="162"/>
      <c r="O522" s="162"/>
    </row>
    <row r="523" spans="1:15">
      <c r="A523" s="125" t="s">
        <v>238</v>
      </c>
      <c r="B523" s="55">
        <v>85410</v>
      </c>
      <c r="C523" s="85">
        <v>6050</v>
      </c>
      <c r="D523" s="59" t="s">
        <v>239</v>
      </c>
      <c r="E523" s="59"/>
      <c r="F523" s="59"/>
      <c r="G523" s="80" t="s">
        <v>62</v>
      </c>
      <c r="H523" s="81">
        <v>2020</v>
      </c>
      <c r="I523" s="62">
        <v>15000</v>
      </c>
      <c r="J523" s="53" t="s">
        <v>12</v>
      </c>
      <c r="K523" s="33">
        <f>SUM(K524:K527)</f>
        <v>15000</v>
      </c>
      <c r="L523" s="63">
        <v>15000</v>
      </c>
      <c r="M523" s="152"/>
      <c r="N523" s="152"/>
      <c r="O523" s="152"/>
    </row>
    <row r="524" spans="1:15">
      <c r="A524" s="126"/>
      <c r="B524" s="56"/>
      <c r="C524" s="85"/>
      <c r="D524" s="59"/>
      <c r="E524" s="59"/>
      <c r="F524" s="59"/>
      <c r="G524" s="80"/>
      <c r="H524" s="81"/>
      <c r="I524" s="62"/>
      <c r="J524" s="53" t="s">
        <v>13</v>
      </c>
      <c r="K524" s="18">
        <v>15000</v>
      </c>
      <c r="L524" s="63"/>
      <c r="M524" s="161"/>
      <c r="N524" s="161"/>
      <c r="O524" s="161"/>
    </row>
    <row r="525" spans="1:15">
      <c r="A525" s="126"/>
      <c r="B525" s="56"/>
      <c r="C525" s="85"/>
      <c r="D525" s="59"/>
      <c r="E525" s="59"/>
      <c r="F525" s="59"/>
      <c r="G525" s="80"/>
      <c r="H525" s="65">
        <v>2020</v>
      </c>
      <c r="I525" s="62"/>
      <c r="J525" s="53" t="s">
        <v>14</v>
      </c>
      <c r="K525" s="18">
        <v>0</v>
      </c>
      <c r="L525" s="63"/>
      <c r="M525" s="161"/>
      <c r="N525" s="161"/>
      <c r="O525" s="161"/>
    </row>
    <row r="526" spans="1:15">
      <c r="A526" s="126"/>
      <c r="B526" s="56"/>
      <c r="C526" s="85"/>
      <c r="D526" s="59"/>
      <c r="E526" s="59"/>
      <c r="F526" s="59"/>
      <c r="G526" s="80"/>
      <c r="H526" s="65"/>
      <c r="I526" s="62"/>
      <c r="J526" s="53" t="s">
        <v>15</v>
      </c>
      <c r="K526" s="18">
        <v>0</v>
      </c>
      <c r="L526" s="63"/>
      <c r="M526" s="161"/>
      <c r="N526" s="161"/>
      <c r="O526" s="161"/>
    </row>
    <row r="527" spans="1:15">
      <c r="A527" s="127"/>
      <c r="B527" s="57"/>
      <c r="C527" s="85"/>
      <c r="D527" s="59"/>
      <c r="E527" s="59"/>
      <c r="F527" s="59"/>
      <c r="G527" s="80"/>
      <c r="H527" s="65"/>
      <c r="I527" s="62"/>
      <c r="J527" s="53" t="s">
        <v>21</v>
      </c>
      <c r="K527" s="18">
        <v>0</v>
      </c>
      <c r="L527" s="63"/>
      <c r="M527" s="162"/>
      <c r="N527" s="162"/>
      <c r="O527" s="162"/>
    </row>
    <row r="528" spans="1:15">
      <c r="A528" s="86" t="s">
        <v>107</v>
      </c>
      <c r="B528" s="87"/>
      <c r="C528" s="87"/>
      <c r="D528" s="87"/>
      <c r="E528" s="87"/>
      <c r="F528" s="87"/>
      <c r="G528" s="87"/>
      <c r="H528" s="88"/>
      <c r="I528" s="96">
        <f>SUM(I533)</f>
        <v>1305014</v>
      </c>
      <c r="J528" s="37" t="s">
        <v>12</v>
      </c>
      <c r="K528" s="8">
        <f>SUM(K529:K532)</f>
        <v>1305014</v>
      </c>
      <c r="L528" s="96">
        <f>SUM(L533)</f>
        <v>1305014</v>
      </c>
      <c r="M528" s="152"/>
      <c r="N528" s="152"/>
      <c r="O528" s="152"/>
    </row>
    <row r="529" spans="1:15">
      <c r="A529" s="89"/>
      <c r="B529" s="90"/>
      <c r="C529" s="90"/>
      <c r="D529" s="90"/>
      <c r="E529" s="90"/>
      <c r="F529" s="90"/>
      <c r="G529" s="90"/>
      <c r="H529" s="91"/>
      <c r="I529" s="95"/>
      <c r="J529" s="9" t="s">
        <v>13</v>
      </c>
      <c r="K529" s="8">
        <f>K534+K539+K545</f>
        <v>402414</v>
      </c>
      <c r="L529" s="95"/>
      <c r="M529" s="161"/>
      <c r="N529" s="161"/>
      <c r="O529" s="161"/>
    </row>
    <row r="530" spans="1:15">
      <c r="A530" s="89"/>
      <c r="B530" s="90"/>
      <c r="C530" s="90"/>
      <c r="D530" s="90"/>
      <c r="E530" s="90"/>
      <c r="F530" s="90"/>
      <c r="G530" s="90"/>
      <c r="H530" s="91"/>
      <c r="I530" s="95"/>
      <c r="J530" s="9" t="s">
        <v>14</v>
      </c>
      <c r="K530" s="8">
        <f>K535+K540+K546</f>
        <v>200000</v>
      </c>
      <c r="L530" s="95"/>
      <c r="M530" s="161"/>
      <c r="N530" s="161"/>
      <c r="O530" s="161"/>
    </row>
    <row r="531" spans="1:15">
      <c r="A531" s="89"/>
      <c r="B531" s="90"/>
      <c r="C531" s="90"/>
      <c r="D531" s="90"/>
      <c r="E531" s="90"/>
      <c r="F531" s="90"/>
      <c r="G531" s="90"/>
      <c r="H531" s="91"/>
      <c r="I531" s="95"/>
      <c r="J531" s="9" t="s">
        <v>15</v>
      </c>
      <c r="K531" s="8">
        <f>K536+K541+K547</f>
        <v>402600</v>
      </c>
      <c r="L531" s="95"/>
      <c r="M531" s="161"/>
      <c r="N531" s="161"/>
      <c r="O531" s="161"/>
    </row>
    <row r="532" spans="1:15">
      <c r="A532" s="92"/>
      <c r="B532" s="93"/>
      <c r="C532" s="93"/>
      <c r="D532" s="93"/>
      <c r="E532" s="93"/>
      <c r="F532" s="93"/>
      <c r="G532" s="93"/>
      <c r="H532" s="94"/>
      <c r="I532" s="111"/>
      <c r="J532" s="9" t="s">
        <v>21</v>
      </c>
      <c r="K532" s="8">
        <f>K537+K543+K548</f>
        <v>300000</v>
      </c>
      <c r="L532" s="111"/>
      <c r="M532" s="162"/>
      <c r="N532" s="162"/>
      <c r="O532" s="162"/>
    </row>
    <row r="533" spans="1:15">
      <c r="A533" s="85" t="s">
        <v>139</v>
      </c>
      <c r="B533" s="55">
        <v>92601</v>
      </c>
      <c r="C533" s="85">
        <v>6050</v>
      </c>
      <c r="D533" s="59" t="s">
        <v>223</v>
      </c>
      <c r="E533" s="59"/>
      <c r="F533" s="59"/>
      <c r="G533" s="80" t="s">
        <v>63</v>
      </c>
      <c r="H533" s="81">
        <v>2019</v>
      </c>
      <c r="I533" s="62">
        <f>SUM(K533)</f>
        <v>1305014</v>
      </c>
      <c r="J533" s="16" t="s">
        <v>12</v>
      </c>
      <c r="K533" s="33">
        <f>SUM(K534:K537)</f>
        <v>1305014</v>
      </c>
      <c r="L533" s="63">
        <v>1305014</v>
      </c>
      <c r="M533" s="152"/>
      <c r="N533" s="152"/>
      <c r="O533" s="152"/>
    </row>
    <row r="534" spans="1:15">
      <c r="A534" s="85"/>
      <c r="B534" s="56"/>
      <c r="C534" s="85"/>
      <c r="D534" s="59"/>
      <c r="E534" s="59"/>
      <c r="F534" s="59"/>
      <c r="G534" s="80"/>
      <c r="H534" s="81"/>
      <c r="I534" s="62"/>
      <c r="J534" s="16" t="s">
        <v>13</v>
      </c>
      <c r="K534" s="18">
        <v>402414</v>
      </c>
      <c r="L534" s="63"/>
      <c r="M534" s="161"/>
      <c r="N534" s="161"/>
      <c r="O534" s="161"/>
    </row>
    <row r="535" spans="1:15">
      <c r="A535" s="85"/>
      <c r="B535" s="56"/>
      <c r="C535" s="85"/>
      <c r="D535" s="59"/>
      <c r="E535" s="59"/>
      <c r="F535" s="59"/>
      <c r="G535" s="80"/>
      <c r="H535" s="65">
        <v>2020</v>
      </c>
      <c r="I535" s="62"/>
      <c r="J535" s="16" t="s">
        <v>14</v>
      </c>
      <c r="K535" s="18">
        <v>200000</v>
      </c>
      <c r="L535" s="63"/>
      <c r="M535" s="161"/>
      <c r="N535" s="161"/>
      <c r="O535" s="161"/>
    </row>
    <row r="536" spans="1:15">
      <c r="A536" s="85"/>
      <c r="B536" s="56"/>
      <c r="C536" s="85"/>
      <c r="D536" s="59"/>
      <c r="E536" s="59"/>
      <c r="F536" s="59"/>
      <c r="G536" s="80"/>
      <c r="H536" s="65"/>
      <c r="I536" s="62"/>
      <c r="J536" s="16" t="s">
        <v>15</v>
      </c>
      <c r="K536" s="18">
        <v>402600</v>
      </c>
      <c r="L536" s="63"/>
      <c r="M536" s="161"/>
      <c r="N536" s="161"/>
      <c r="O536" s="161"/>
    </row>
    <row r="537" spans="1:15">
      <c r="A537" s="85"/>
      <c r="B537" s="57"/>
      <c r="C537" s="85"/>
      <c r="D537" s="59"/>
      <c r="E537" s="59"/>
      <c r="F537" s="59"/>
      <c r="G537" s="80"/>
      <c r="H537" s="65"/>
      <c r="I537" s="62"/>
      <c r="J537" s="16" t="s">
        <v>21</v>
      </c>
      <c r="K537" s="18">
        <v>300000</v>
      </c>
      <c r="L537" s="63"/>
      <c r="M537" s="162"/>
      <c r="N537" s="162"/>
      <c r="O537" s="162"/>
    </row>
    <row r="538" spans="1:15">
      <c r="A538" s="139" t="s">
        <v>117</v>
      </c>
      <c r="B538" s="139"/>
      <c r="C538" s="139"/>
      <c r="D538" s="139"/>
      <c r="E538" s="139"/>
      <c r="F538" s="139"/>
      <c r="G538" s="139"/>
      <c r="H538" s="188"/>
      <c r="I538" s="189">
        <f>SUM(I8,I388,I433,I483,I513,I528,I493,I378,I423)</f>
        <v>49049551.25</v>
      </c>
      <c r="J538" s="189"/>
      <c r="K538" s="189">
        <f>SUM(K8,K388,K433,K483,K513,K528,K493,K378,K423)</f>
        <v>43641162.93</v>
      </c>
      <c r="L538" s="189">
        <f>SUM(L8,L388,L433,L483,L513,L528,L493,L378,L423)</f>
        <v>54173931.390000001</v>
      </c>
      <c r="M538" s="155"/>
      <c r="N538" s="155"/>
      <c r="O538" s="155"/>
    </row>
    <row r="539" spans="1:15">
      <c r="H539" s="190"/>
      <c r="I539" s="49"/>
      <c r="J539" s="41"/>
      <c r="K539" s="41"/>
      <c r="L539" s="49"/>
    </row>
    <row r="540" spans="1:15">
      <c r="H540" s="191"/>
      <c r="I540" s="49"/>
      <c r="J540" s="41"/>
      <c r="K540" s="41"/>
      <c r="L540" s="49"/>
    </row>
    <row r="541" spans="1:15">
      <c r="H541" s="191"/>
      <c r="I541" s="49"/>
      <c r="J541" s="41"/>
      <c r="K541" s="41"/>
      <c r="L541" s="49"/>
    </row>
    <row r="542" spans="1:15">
      <c r="H542" s="191"/>
      <c r="I542" s="49"/>
      <c r="J542" s="41"/>
      <c r="K542" s="41"/>
      <c r="L542" s="49"/>
    </row>
    <row r="543" spans="1:15">
      <c r="H543" s="191"/>
      <c r="I543" s="49"/>
      <c r="J543" s="41"/>
      <c r="K543" s="41"/>
      <c r="L543" s="49"/>
    </row>
    <row r="544" spans="1:15">
      <c r="H544" s="191"/>
      <c r="I544" s="52"/>
      <c r="J544" s="41"/>
      <c r="K544" s="41"/>
      <c r="L544" s="49"/>
    </row>
    <row r="545" spans="8:12">
      <c r="H545" s="191"/>
      <c r="I545" s="52"/>
      <c r="J545" s="41"/>
      <c r="K545" s="41"/>
      <c r="L545" s="41"/>
    </row>
    <row r="546" spans="8:12">
      <c r="H546" s="191"/>
      <c r="I546" s="52"/>
      <c r="J546" s="41"/>
      <c r="K546" s="41"/>
      <c r="L546" s="41"/>
    </row>
    <row r="547" spans="8:12">
      <c r="H547" s="191"/>
      <c r="I547" s="52"/>
      <c r="J547" s="41"/>
      <c r="K547" s="41"/>
      <c r="L547" s="41"/>
    </row>
    <row r="548" spans="8:12">
      <c r="H548" s="191"/>
      <c r="I548" s="52"/>
      <c r="J548" s="41"/>
      <c r="K548" s="41"/>
      <c r="L548" s="41"/>
    </row>
    <row r="549" spans="8:12">
      <c r="H549" s="191"/>
      <c r="I549" s="52"/>
      <c r="J549" s="41"/>
      <c r="K549" s="41"/>
      <c r="L549" s="41"/>
    </row>
    <row r="550" spans="8:12">
      <c r="H550" s="191"/>
      <c r="I550" s="41"/>
      <c r="J550" s="41"/>
      <c r="K550" s="41"/>
      <c r="L550" s="41"/>
    </row>
  </sheetData>
  <mergeCells count="1231">
    <mergeCell ref="M518:M522"/>
    <mergeCell ref="N518:N522"/>
    <mergeCell ref="O518:O522"/>
    <mergeCell ref="M523:M527"/>
    <mergeCell ref="N523:N527"/>
    <mergeCell ref="O523:O527"/>
    <mergeCell ref="M528:M532"/>
    <mergeCell ref="N528:N532"/>
    <mergeCell ref="O528:O532"/>
    <mergeCell ref="M533:M537"/>
    <mergeCell ref="N533:N537"/>
    <mergeCell ref="O533:O537"/>
    <mergeCell ref="M488:M492"/>
    <mergeCell ref="N488:N492"/>
    <mergeCell ref="O488:O492"/>
    <mergeCell ref="M493:M497"/>
    <mergeCell ref="N493:N497"/>
    <mergeCell ref="O493:O497"/>
    <mergeCell ref="M498:M502"/>
    <mergeCell ref="N498:N502"/>
    <mergeCell ref="O498:O502"/>
    <mergeCell ref="M503:M507"/>
    <mergeCell ref="N503:N507"/>
    <mergeCell ref="O503:O507"/>
    <mergeCell ref="M508:M512"/>
    <mergeCell ref="N508:N512"/>
    <mergeCell ref="O508:O512"/>
    <mergeCell ref="M513:M517"/>
    <mergeCell ref="N513:N517"/>
    <mergeCell ref="O513:O517"/>
    <mergeCell ref="M458:M462"/>
    <mergeCell ref="N458:N462"/>
    <mergeCell ref="O458:O462"/>
    <mergeCell ref="M463:M467"/>
    <mergeCell ref="N463:N467"/>
    <mergeCell ref="O463:O467"/>
    <mergeCell ref="M468:M472"/>
    <mergeCell ref="N468:N472"/>
    <mergeCell ref="O468:O472"/>
    <mergeCell ref="M473:M477"/>
    <mergeCell ref="N473:N477"/>
    <mergeCell ref="O473:O477"/>
    <mergeCell ref="M478:M482"/>
    <mergeCell ref="N478:N482"/>
    <mergeCell ref="O478:O482"/>
    <mergeCell ref="M483:M487"/>
    <mergeCell ref="N483:N487"/>
    <mergeCell ref="O483:O487"/>
    <mergeCell ref="M428:M432"/>
    <mergeCell ref="N428:N432"/>
    <mergeCell ref="O428:O432"/>
    <mergeCell ref="M433:M437"/>
    <mergeCell ref="N433:N437"/>
    <mergeCell ref="O433:O437"/>
    <mergeCell ref="M438:M442"/>
    <mergeCell ref="N438:N442"/>
    <mergeCell ref="O438:O442"/>
    <mergeCell ref="M443:M447"/>
    <mergeCell ref="N443:N447"/>
    <mergeCell ref="O443:O447"/>
    <mergeCell ref="M448:M452"/>
    <mergeCell ref="N448:N452"/>
    <mergeCell ref="O448:O452"/>
    <mergeCell ref="M453:M457"/>
    <mergeCell ref="N453:N457"/>
    <mergeCell ref="O453:O457"/>
    <mergeCell ref="M398:M402"/>
    <mergeCell ref="N398:N402"/>
    <mergeCell ref="O398:O402"/>
    <mergeCell ref="M403:M407"/>
    <mergeCell ref="N403:N407"/>
    <mergeCell ref="O403:O407"/>
    <mergeCell ref="M408:M412"/>
    <mergeCell ref="N408:N412"/>
    <mergeCell ref="O408:O412"/>
    <mergeCell ref="M413:M417"/>
    <mergeCell ref="N413:N417"/>
    <mergeCell ref="O413:O417"/>
    <mergeCell ref="M418:M422"/>
    <mergeCell ref="N418:N422"/>
    <mergeCell ref="O418:O422"/>
    <mergeCell ref="M423:M427"/>
    <mergeCell ref="N423:N427"/>
    <mergeCell ref="O423:O427"/>
    <mergeCell ref="M368:M372"/>
    <mergeCell ref="N368:N372"/>
    <mergeCell ref="O368:O372"/>
    <mergeCell ref="M373:M377"/>
    <mergeCell ref="N373:N377"/>
    <mergeCell ref="O373:O377"/>
    <mergeCell ref="M378:M382"/>
    <mergeCell ref="N378:N382"/>
    <mergeCell ref="O378:O382"/>
    <mergeCell ref="M383:M387"/>
    <mergeCell ref="N383:N387"/>
    <mergeCell ref="O383:O387"/>
    <mergeCell ref="M388:M392"/>
    <mergeCell ref="N388:N392"/>
    <mergeCell ref="O388:O392"/>
    <mergeCell ref="M393:M397"/>
    <mergeCell ref="N393:N397"/>
    <mergeCell ref="O393:O397"/>
    <mergeCell ref="M338:M342"/>
    <mergeCell ref="N338:N342"/>
    <mergeCell ref="O338:O342"/>
    <mergeCell ref="M343:M347"/>
    <mergeCell ref="N343:N347"/>
    <mergeCell ref="O343:O347"/>
    <mergeCell ref="M348:M352"/>
    <mergeCell ref="N348:N352"/>
    <mergeCell ref="O348:O352"/>
    <mergeCell ref="M353:M357"/>
    <mergeCell ref="N353:N357"/>
    <mergeCell ref="O353:O357"/>
    <mergeCell ref="M358:M362"/>
    <mergeCell ref="N358:N362"/>
    <mergeCell ref="O358:O362"/>
    <mergeCell ref="M363:M367"/>
    <mergeCell ref="N363:N367"/>
    <mergeCell ref="O363:O367"/>
    <mergeCell ref="M308:M312"/>
    <mergeCell ref="N308:N312"/>
    <mergeCell ref="O308:O312"/>
    <mergeCell ref="M313:M317"/>
    <mergeCell ref="N313:N317"/>
    <mergeCell ref="O313:O317"/>
    <mergeCell ref="M318:M322"/>
    <mergeCell ref="N318:N322"/>
    <mergeCell ref="O318:O322"/>
    <mergeCell ref="M323:M327"/>
    <mergeCell ref="N323:N327"/>
    <mergeCell ref="O323:O327"/>
    <mergeCell ref="M328:M332"/>
    <mergeCell ref="N328:N332"/>
    <mergeCell ref="O328:O332"/>
    <mergeCell ref="M333:M337"/>
    <mergeCell ref="N333:N337"/>
    <mergeCell ref="O333:O337"/>
    <mergeCell ref="O273:O277"/>
    <mergeCell ref="M278:M282"/>
    <mergeCell ref="N278:N282"/>
    <mergeCell ref="O278:O282"/>
    <mergeCell ref="M283:M287"/>
    <mergeCell ref="N283:N287"/>
    <mergeCell ref="O283:O287"/>
    <mergeCell ref="M288:M292"/>
    <mergeCell ref="N288:N292"/>
    <mergeCell ref="O288:O292"/>
    <mergeCell ref="M293:M297"/>
    <mergeCell ref="N293:N297"/>
    <mergeCell ref="O293:O297"/>
    <mergeCell ref="M298:M302"/>
    <mergeCell ref="N298:N302"/>
    <mergeCell ref="O298:O302"/>
    <mergeCell ref="M303:M307"/>
    <mergeCell ref="N303:N307"/>
    <mergeCell ref="O303:O307"/>
    <mergeCell ref="M243:M247"/>
    <mergeCell ref="N243:N247"/>
    <mergeCell ref="O243:O247"/>
    <mergeCell ref="M248:M252"/>
    <mergeCell ref="N248:N252"/>
    <mergeCell ref="O248:O252"/>
    <mergeCell ref="M253:M257"/>
    <mergeCell ref="N253:N257"/>
    <mergeCell ref="O253:O257"/>
    <mergeCell ref="M258:M262"/>
    <mergeCell ref="N258:N262"/>
    <mergeCell ref="O258:O262"/>
    <mergeCell ref="M263:M267"/>
    <mergeCell ref="N263:N267"/>
    <mergeCell ref="O263:O267"/>
    <mergeCell ref="M268:M272"/>
    <mergeCell ref="N268:N272"/>
    <mergeCell ref="O268:O272"/>
    <mergeCell ref="M213:M217"/>
    <mergeCell ref="N213:N217"/>
    <mergeCell ref="O213:O217"/>
    <mergeCell ref="M218:M222"/>
    <mergeCell ref="N218:N222"/>
    <mergeCell ref="O218:O222"/>
    <mergeCell ref="M223:M227"/>
    <mergeCell ref="N223:N227"/>
    <mergeCell ref="O223:O227"/>
    <mergeCell ref="M228:M232"/>
    <mergeCell ref="N228:N232"/>
    <mergeCell ref="O228:O232"/>
    <mergeCell ref="M233:M237"/>
    <mergeCell ref="N233:N237"/>
    <mergeCell ref="O233:O237"/>
    <mergeCell ref="M238:M242"/>
    <mergeCell ref="N238:N242"/>
    <mergeCell ref="O238:O242"/>
    <mergeCell ref="M183:M187"/>
    <mergeCell ref="N183:N187"/>
    <mergeCell ref="O183:O187"/>
    <mergeCell ref="M188:M192"/>
    <mergeCell ref="N188:N192"/>
    <mergeCell ref="O188:O192"/>
    <mergeCell ref="M193:M197"/>
    <mergeCell ref="N193:N197"/>
    <mergeCell ref="O193:O197"/>
    <mergeCell ref="M198:M202"/>
    <mergeCell ref="N198:N202"/>
    <mergeCell ref="O198:O202"/>
    <mergeCell ref="M203:M207"/>
    <mergeCell ref="N203:N207"/>
    <mergeCell ref="O203:O207"/>
    <mergeCell ref="M208:M212"/>
    <mergeCell ref="N208:N212"/>
    <mergeCell ref="O208:O212"/>
    <mergeCell ref="M153:M157"/>
    <mergeCell ref="N153:N157"/>
    <mergeCell ref="O153:O157"/>
    <mergeCell ref="M158:M162"/>
    <mergeCell ref="N158:N162"/>
    <mergeCell ref="O158:O162"/>
    <mergeCell ref="M163:M167"/>
    <mergeCell ref="N163:N167"/>
    <mergeCell ref="O163:O167"/>
    <mergeCell ref="M168:M172"/>
    <mergeCell ref="N168:N172"/>
    <mergeCell ref="O168:O172"/>
    <mergeCell ref="M173:M177"/>
    <mergeCell ref="N173:N177"/>
    <mergeCell ref="O173:O177"/>
    <mergeCell ref="M178:M182"/>
    <mergeCell ref="N178:N182"/>
    <mergeCell ref="O178:O182"/>
    <mergeCell ref="M123:M127"/>
    <mergeCell ref="N123:N127"/>
    <mergeCell ref="O123:O127"/>
    <mergeCell ref="M128:M132"/>
    <mergeCell ref="N128:N132"/>
    <mergeCell ref="O128:O132"/>
    <mergeCell ref="M133:M137"/>
    <mergeCell ref="N133:N137"/>
    <mergeCell ref="O133:O137"/>
    <mergeCell ref="M138:M142"/>
    <mergeCell ref="N138:N142"/>
    <mergeCell ref="O138:O142"/>
    <mergeCell ref="M143:M147"/>
    <mergeCell ref="N143:N147"/>
    <mergeCell ref="O143:O147"/>
    <mergeCell ref="M148:M152"/>
    <mergeCell ref="N148:N152"/>
    <mergeCell ref="O148:O152"/>
    <mergeCell ref="N93:N97"/>
    <mergeCell ref="O93:O97"/>
    <mergeCell ref="M98:M102"/>
    <mergeCell ref="N98:N102"/>
    <mergeCell ref="O98:O102"/>
    <mergeCell ref="M103:M107"/>
    <mergeCell ref="N103:N107"/>
    <mergeCell ref="O103:O107"/>
    <mergeCell ref="M108:M112"/>
    <mergeCell ref="N108:N112"/>
    <mergeCell ref="O108:O112"/>
    <mergeCell ref="M113:M117"/>
    <mergeCell ref="N113:N117"/>
    <mergeCell ref="O113:O117"/>
    <mergeCell ref="M118:M122"/>
    <mergeCell ref="N118:N122"/>
    <mergeCell ref="O118:O122"/>
    <mergeCell ref="M63:M67"/>
    <mergeCell ref="N63:N67"/>
    <mergeCell ref="O63:O67"/>
    <mergeCell ref="M68:M72"/>
    <mergeCell ref="N68:N72"/>
    <mergeCell ref="O68:O72"/>
    <mergeCell ref="M73:M77"/>
    <mergeCell ref="N73:N77"/>
    <mergeCell ref="O73:O77"/>
    <mergeCell ref="M78:M82"/>
    <mergeCell ref="N78:N82"/>
    <mergeCell ref="O78:O82"/>
    <mergeCell ref="M83:M87"/>
    <mergeCell ref="N83:N87"/>
    <mergeCell ref="O83:O87"/>
    <mergeCell ref="M88:M92"/>
    <mergeCell ref="N88:N92"/>
    <mergeCell ref="O88:O92"/>
    <mergeCell ref="M33:M37"/>
    <mergeCell ref="N33:N37"/>
    <mergeCell ref="O33:O37"/>
    <mergeCell ref="M38:M42"/>
    <mergeCell ref="N38:N42"/>
    <mergeCell ref="O38:O42"/>
    <mergeCell ref="M43:M47"/>
    <mergeCell ref="N43:N47"/>
    <mergeCell ref="O43:O47"/>
    <mergeCell ref="M48:M52"/>
    <mergeCell ref="N48:N52"/>
    <mergeCell ref="O48:O52"/>
    <mergeCell ref="M53:M57"/>
    <mergeCell ref="N53:N57"/>
    <mergeCell ref="O53:O57"/>
    <mergeCell ref="M58:M62"/>
    <mergeCell ref="N58:N62"/>
    <mergeCell ref="O58:O62"/>
    <mergeCell ref="M5:O5"/>
    <mergeCell ref="M8:M12"/>
    <mergeCell ref="N8:N12"/>
    <mergeCell ref="O8:O12"/>
    <mergeCell ref="M13:M17"/>
    <mergeCell ref="N13:N17"/>
    <mergeCell ref="O13:O17"/>
    <mergeCell ref="M18:M22"/>
    <mergeCell ref="N18:N22"/>
    <mergeCell ref="O18:O22"/>
    <mergeCell ref="M23:M27"/>
    <mergeCell ref="N23:N27"/>
    <mergeCell ref="O23:O27"/>
    <mergeCell ref="M28:M32"/>
    <mergeCell ref="N28:N32"/>
    <mergeCell ref="O28:O32"/>
    <mergeCell ref="A508:A512"/>
    <mergeCell ref="B508:B512"/>
    <mergeCell ref="C508:C512"/>
    <mergeCell ref="D508:F512"/>
    <mergeCell ref="G508:G512"/>
    <mergeCell ref="H508:H509"/>
    <mergeCell ref="I508:I512"/>
    <mergeCell ref="L508:L512"/>
    <mergeCell ref="H510:H512"/>
    <mergeCell ref="A523:A527"/>
    <mergeCell ref="B523:B527"/>
    <mergeCell ref="C523:C527"/>
    <mergeCell ref="D523:F527"/>
    <mergeCell ref="G523:G527"/>
    <mergeCell ref="H523:H524"/>
    <mergeCell ref="I523:I527"/>
    <mergeCell ref="L523:L527"/>
    <mergeCell ref="H525:H527"/>
    <mergeCell ref="A248:A252"/>
    <mergeCell ref="B248:B252"/>
    <mergeCell ref="C248:C252"/>
    <mergeCell ref="D248:F252"/>
    <mergeCell ref="G248:G252"/>
    <mergeCell ref="H248:H249"/>
    <mergeCell ref="I248:I252"/>
    <mergeCell ref="L248:L252"/>
    <mergeCell ref="H250:H252"/>
    <mergeCell ref="A413:A417"/>
    <mergeCell ref="B413:B417"/>
    <mergeCell ref="C413:C417"/>
    <mergeCell ref="D413:F417"/>
    <mergeCell ref="H350:H352"/>
    <mergeCell ref="A278:A282"/>
    <mergeCell ref="B278:B282"/>
    <mergeCell ref="C278:C282"/>
    <mergeCell ref="D278:F282"/>
    <mergeCell ref="G278:G282"/>
    <mergeCell ref="L358:L362"/>
    <mergeCell ref="H360:H362"/>
    <mergeCell ref="A363:A367"/>
    <mergeCell ref="B363:B367"/>
    <mergeCell ref="C363:C367"/>
    <mergeCell ref="D363:F367"/>
    <mergeCell ref="G363:G367"/>
    <mergeCell ref="H363:H364"/>
    <mergeCell ref="I363:I367"/>
    <mergeCell ref="L228:L232"/>
    <mergeCell ref="H230:H232"/>
    <mergeCell ref="A168:A172"/>
    <mergeCell ref="B168:B172"/>
    <mergeCell ref="C168:C172"/>
    <mergeCell ref="D168:F172"/>
    <mergeCell ref="G168:G172"/>
    <mergeCell ref="H168:H169"/>
    <mergeCell ref="I168:I172"/>
    <mergeCell ref="L168:L172"/>
    <mergeCell ref="H170:H172"/>
    <mergeCell ref="A173:A177"/>
    <mergeCell ref="B173:B177"/>
    <mergeCell ref="C173:C177"/>
    <mergeCell ref="D173:F177"/>
    <mergeCell ref="L173:L177"/>
    <mergeCell ref="H175:H177"/>
    <mergeCell ref="G428:G432"/>
    <mergeCell ref="H428:H429"/>
    <mergeCell ref="I428:I432"/>
    <mergeCell ref="L428:L432"/>
    <mergeCell ref="H430:H432"/>
    <mergeCell ref="I423:I427"/>
    <mergeCell ref="G413:G417"/>
    <mergeCell ref="H413:H414"/>
    <mergeCell ref="I413:I417"/>
    <mergeCell ref="L413:L417"/>
    <mergeCell ref="H415:H417"/>
    <mergeCell ref="G353:G357"/>
    <mergeCell ref="H353:H354"/>
    <mergeCell ref="I353:I357"/>
    <mergeCell ref="L348:L352"/>
    <mergeCell ref="H228:H229"/>
    <mergeCell ref="I228:I232"/>
    <mergeCell ref="D7:F7"/>
    <mergeCell ref="G298:G302"/>
    <mergeCell ref="H298:H299"/>
    <mergeCell ref="I298:I302"/>
    <mergeCell ref="L298:L302"/>
    <mergeCell ref="H300:H302"/>
    <mergeCell ref="L153:L157"/>
    <mergeCell ref="H155:H157"/>
    <mergeCell ref="L183:L187"/>
    <mergeCell ref="H185:H187"/>
    <mergeCell ref="H203:H204"/>
    <mergeCell ref="I203:I207"/>
    <mergeCell ref="L203:L207"/>
    <mergeCell ref="H205:H207"/>
    <mergeCell ref="H213:H214"/>
    <mergeCell ref="I213:I217"/>
    <mergeCell ref="L213:L217"/>
    <mergeCell ref="G118:G122"/>
    <mergeCell ref="H123:H124"/>
    <mergeCell ref="I123:I127"/>
    <mergeCell ref="G133:G137"/>
    <mergeCell ref="H133:H134"/>
    <mergeCell ref="I133:I137"/>
    <mergeCell ref="H158:H159"/>
    <mergeCell ref="I158:I162"/>
    <mergeCell ref="D158:F162"/>
    <mergeCell ref="G158:G162"/>
    <mergeCell ref="G178:G182"/>
    <mergeCell ref="A183:A187"/>
    <mergeCell ref="B183:B187"/>
    <mergeCell ref="C183:C187"/>
    <mergeCell ref="D183:F187"/>
    <mergeCell ref="G183:G187"/>
    <mergeCell ref="I198:I202"/>
    <mergeCell ref="B163:B167"/>
    <mergeCell ref="C163:C167"/>
    <mergeCell ref="D163:F167"/>
    <mergeCell ref="G163:G167"/>
    <mergeCell ref="H163:H164"/>
    <mergeCell ref="I163:I167"/>
    <mergeCell ref="G173:G177"/>
    <mergeCell ref="H173:H174"/>
    <mergeCell ref="I173:I177"/>
    <mergeCell ref="L158:L162"/>
    <mergeCell ref="H160:H162"/>
    <mergeCell ref="L193:L197"/>
    <mergeCell ref="H195:H197"/>
    <mergeCell ref="I178:I182"/>
    <mergeCell ref="A143:A147"/>
    <mergeCell ref="B143:B147"/>
    <mergeCell ref="L368:L372"/>
    <mergeCell ref="H370:H372"/>
    <mergeCell ref="A368:A372"/>
    <mergeCell ref="B368:B372"/>
    <mergeCell ref="C368:C372"/>
    <mergeCell ref="D368:F372"/>
    <mergeCell ref="G368:G372"/>
    <mergeCell ref="H368:H369"/>
    <mergeCell ref="I368:I372"/>
    <mergeCell ref="A153:A157"/>
    <mergeCell ref="B153:B157"/>
    <mergeCell ref="C153:C157"/>
    <mergeCell ref="D153:F157"/>
    <mergeCell ref="G153:G157"/>
    <mergeCell ref="H153:H154"/>
    <mergeCell ref="I153:I157"/>
    <mergeCell ref="B353:B357"/>
    <mergeCell ref="C353:C357"/>
    <mergeCell ref="D353:F357"/>
    <mergeCell ref="L363:L367"/>
    <mergeCell ref="H365:H367"/>
    <mergeCell ref="A358:A362"/>
    <mergeCell ref="B358:B362"/>
    <mergeCell ref="C358:C362"/>
    <mergeCell ref="D358:F362"/>
    <mergeCell ref="G358:G362"/>
    <mergeCell ref="H358:H359"/>
    <mergeCell ref="I358:I362"/>
    <mergeCell ref="L8:L12"/>
    <mergeCell ref="A18:A22"/>
    <mergeCell ref="B18:B22"/>
    <mergeCell ref="A333:A337"/>
    <mergeCell ref="B333:B337"/>
    <mergeCell ref="C333:C337"/>
    <mergeCell ref="D333:F337"/>
    <mergeCell ref="G333:G337"/>
    <mergeCell ref="L178:L182"/>
    <mergeCell ref="H193:H194"/>
    <mergeCell ref="I193:I197"/>
    <mergeCell ref="H178:H179"/>
    <mergeCell ref="H183:H184"/>
    <mergeCell ref="I183:I187"/>
    <mergeCell ref="L108:L112"/>
    <mergeCell ref="H110:H112"/>
    <mergeCell ref="A108:A112"/>
    <mergeCell ref="B108:B112"/>
    <mergeCell ref="C108:C112"/>
    <mergeCell ref="A123:A127"/>
    <mergeCell ref="B123:B127"/>
    <mergeCell ref="C123:C127"/>
    <mergeCell ref="L53:L57"/>
    <mergeCell ref="I78:I82"/>
    <mergeCell ref="L78:L82"/>
    <mergeCell ref="H80:H82"/>
    <mergeCell ref="H53:H54"/>
    <mergeCell ref="I53:I57"/>
    <mergeCell ref="H55:H57"/>
    <mergeCell ref="H83:H84"/>
    <mergeCell ref="I83:I87"/>
    <mergeCell ref="L83:L87"/>
    <mergeCell ref="H85:H87"/>
    <mergeCell ref="H78:H79"/>
    <mergeCell ref="A83:A87"/>
    <mergeCell ref="B83:B87"/>
    <mergeCell ref="C83:C87"/>
    <mergeCell ref="D83:F87"/>
    <mergeCell ref="G83:G87"/>
    <mergeCell ref="A118:A122"/>
    <mergeCell ref="B118:B122"/>
    <mergeCell ref="A113:A117"/>
    <mergeCell ref="B113:B117"/>
    <mergeCell ref="C113:C117"/>
    <mergeCell ref="D113:F117"/>
    <mergeCell ref="L333:L337"/>
    <mergeCell ref="H335:H337"/>
    <mergeCell ref="A538:H538"/>
    <mergeCell ref="A1:L1"/>
    <mergeCell ref="A5:A6"/>
    <mergeCell ref="B5:B6"/>
    <mergeCell ref="C5:C6"/>
    <mergeCell ref="D5:F6"/>
    <mergeCell ref="G5:G6"/>
    <mergeCell ref="H5:H6"/>
    <mergeCell ref="I5:I6"/>
    <mergeCell ref="J5:L5"/>
    <mergeCell ref="H18:H19"/>
    <mergeCell ref="I18:I22"/>
    <mergeCell ref="L18:L22"/>
    <mergeCell ref="H20:H22"/>
    <mergeCell ref="A8:H12"/>
    <mergeCell ref="I8:I12"/>
    <mergeCell ref="L28:L32"/>
    <mergeCell ref="H30:H32"/>
    <mergeCell ref="I23:I27"/>
    <mergeCell ref="L23:L27"/>
    <mergeCell ref="H25:H27"/>
    <mergeCell ref="H23:H24"/>
    <mergeCell ref="C18:C22"/>
    <mergeCell ref="D18:F22"/>
    <mergeCell ref="G18:G22"/>
    <mergeCell ref="L43:L47"/>
    <mergeCell ref="L48:L52"/>
    <mergeCell ref="L38:L42"/>
    <mergeCell ref="H40:H42"/>
    <mergeCell ref="I33:I37"/>
    <mergeCell ref="L33:L37"/>
    <mergeCell ref="H35:H37"/>
    <mergeCell ref="H33:H34"/>
    <mergeCell ref="A38:A42"/>
    <mergeCell ref="B38:B42"/>
    <mergeCell ref="C38:C42"/>
    <mergeCell ref="D38:F42"/>
    <mergeCell ref="G38:G42"/>
    <mergeCell ref="A33:A37"/>
    <mergeCell ref="B33:B37"/>
    <mergeCell ref="C33:C37"/>
    <mergeCell ref="D33:F37"/>
    <mergeCell ref="G33:G37"/>
    <mergeCell ref="I38:I42"/>
    <mergeCell ref="I43:I47"/>
    <mergeCell ref="H45:H47"/>
    <mergeCell ref="H43:H44"/>
    <mergeCell ref="H48:H49"/>
    <mergeCell ref="I48:I52"/>
    <mergeCell ref="H50:H52"/>
    <mergeCell ref="A28:A32"/>
    <mergeCell ref="B28:B32"/>
    <mergeCell ref="C28:C32"/>
    <mergeCell ref="D28:F32"/>
    <mergeCell ref="G28:G32"/>
    <mergeCell ref="A23:A27"/>
    <mergeCell ref="B23:B27"/>
    <mergeCell ref="C23:C27"/>
    <mergeCell ref="D23:F27"/>
    <mergeCell ref="G23:G27"/>
    <mergeCell ref="H28:H29"/>
    <mergeCell ref="I28:I32"/>
    <mergeCell ref="H70:H72"/>
    <mergeCell ref="A43:A47"/>
    <mergeCell ref="B43:B47"/>
    <mergeCell ref="C43:C47"/>
    <mergeCell ref="D43:F47"/>
    <mergeCell ref="G43:G47"/>
    <mergeCell ref="A48:A52"/>
    <mergeCell ref="B48:B52"/>
    <mergeCell ref="C48:C52"/>
    <mergeCell ref="D48:F52"/>
    <mergeCell ref="G48:G52"/>
    <mergeCell ref="A53:A57"/>
    <mergeCell ref="B53:B57"/>
    <mergeCell ref="C53:C57"/>
    <mergeCell ref="D53:F57"/>
    <mergeCell ref="G53:G57"/>
    <mergeCell ref="H38:H39"/>
    <mergeCell ref="A58:A62"/>
    <mergeCell ref="B58:B62"/>
    <mergeCell ref="C58:C62"/>
    <mergeCell ref="A78:A82"/>
    <mergeCell ref="B78:B82"/>
    <mergeCell ref="C78:C82"/>
    <mergeCell ref="D78:F82"/>
    <mergeCell ref="G78:G82"/>
    <mergeCell ref="H93:H94"/>
    <mergeCell ref="I93:I97"/>
    <mergeCell ref="L93:L97"/>
    <mergeCell ref="H95:H97"/>
    <mergeCell ref="I88:I92"/>
    <mergeCell ref="L88:L92"/>
    <mergeCell ref="H90:H92"/>
    <mergeCell ref="H88:H89"/>
    <mergeCell ref="A88:A92"/>
    <mergeCell ref="B88:B92"/>
    <mergeCell ref="C88:C92"/>
    <mergeCell ref="D88:F92"/>
    <mergeCell ref="G88:G92"/>
    <mergeCell ref="D123:F127"/>
    <mergeCell ref="G123:G127"/>
    <mergeCell ref="L123:L127"/>
    <mergeCell ref="H125:H127"/>
    <mergeCell ref="I118:I122"/>
    <mergeCell ref="L118:L122"/>
    <mergeCell ref="H120:H122"/>
    <mergeCell ref="H118:H119"/>
    <mergeCell ref="C118:C122"/>
    <mergeCell ref="D118:F122"/>
    <mergeCell ref="D108:F112"/>
    <mergeCell ref="G108:G112"/>
    <mergeCell ref="H108:H109"/>
    <mergeCell ref="I108:I112"/>
    <mergeCell ref="G113:G117"/>
    <mergeCell ref="H113:H114"/>
    <mergeCell ref="I113:I117"/>
    <mergeCell ref="L113:L117"/>
    <mergeCell ref="H115:H117"/>
    <mergeCell ref="M93:M97"/>
    <mergeCell ref="L148:L152"/>
    <mergeCell ref="H150:H152"/>
    <mergeCell ref="H143:H144"/>
    <mergeCell ref="I143:I147"/>
    <mergeCell ref="L143:L147"/>
    <mergeCell ref="H145:H147"/>
    <mergeCell ref="L128:L132"/>
    <mergeCell ref="H130:H132"/>
    <mergeCell ref="H128:H129"/>
    <mergeCell ref="H138:H139"/>
    <mergeCell ref="I138:I142"/>
    <mergeCell ref="L138:L142"/>
    <mergeCell ref="H140:H142"/>
    <mergeCell ref="L133:L137"/>
    <mergeCell ref="H135:H137"/>
    <mergeCell ref="H148:H149"/>
    <mergeCell ref="I148:I152"/>
    <mergeCell ref="A193:A197"/>
    <mergeCell ref="B193:B197"/>
    <mergeCell ref="C193:C197"/>
    <mergeCell ref="D193:F197"/>
    <mergeCell ref="G193:G197"/>
    <mergeCell ref="C143:C147"/>
    <mergeCell ref="D143:F147"/>
    <mergeCell ref="G143:G147"/>
    <mergeCell ref="A148:A152"/>
    <mergeCell ref="B148:B152"/>
    <mergeCell ref="C148:C152"/>
    <mergeCell ref="D148:F152"/>
    <mergeCell ref="I128:I132"/>
    <mergeCell ref="A128:A132"/>
    <mergeCell ref="B128:B132"/>
    <mergeCell ref="C128:C132"/>
    <mergeCell ref="D128:F132"/>
    <mergeCell ref="G128:G132"/>
    <mergeCell ref="A138:A142"/>
    <mergeCell ref="B138:B142"/>
    <mergeCell ref="C138:C142"/>
    <mergeCell ref="D138:F142"/>
    <mergeCell ref="G138:G142"/>
    <mergeCell ref="A133:A137"/>
    <mergeCell ref="B133:B137"/>
    <mergeCell ref="C133:C137"/>
    <mergeCell ref="D133:F137"/>
    <mergeCell ref="G148:G152"/>
    <mergeCell ref="A158:A162"/>
    <mergeCell ref="B158:B162"/>
    <mergeCell ref="C158:C162"/>
    <mergeCell ref="B213:B217"/>
    <mergeCell ref="C213:C217"/>
    <mergeCell ref="D213:F217"/>
    <mergeCell ref="G213:G217"/>
    <mergeCell ref="A208:A212"/>
    <mergeCell ref="B208:B212"/>
    <mergeCell ref="C208:C212"/>
    <mergeCell ref="D208:F212"/>
    <mergeCell ref="G208:G212"/>
    <mergeCell ref="A213:A217"/>
    <mergeCell ref="L208:L212"/>
    <mergeCell ref="H210:H212"/>
    <mergeCell ref="H208:H209"/>
    <mergeCell ref="H215:H217"/>
    <mergeCell ref="L198:L202"/>
    <mergeCell ref="H200:H202"/>
    <mergeCell ref="H198:H199"/>
    <mergeCell ref="A203:A207"/>
    <mergeCell ref="B203:B207"/>
    <mergeCell ref="C203:C207"/>
    <mergeCell ref="D203:F207"/>
    <mergeCell ref="G203:G207"/>
    <mergeCell ref="A198:A202"/>
    <mergeCell ref="B198:B202"/>
    <mergeCell ref="C198:C202"/>
    <mergeCell ref="D198:F202"/>
    <mergeCell ref="G198:G202"/>
    <mergeCell ref="I208:I212"/>
    <mergeCell ref="A233:A237"/>
    <mergeCell ref="B233:B237"/>
    <mergeCell ref="C233:C237"/>
    <mergeCell ref="D233:F237"/>
    <mergeCell ref="G233:G237"/>
    <mergeCell ref="A243:A247"/>
    <mergeCell ref="B243:B247"/>
    <mergeCell ref="C243:C247"/>
    <mergeCell ref="A218:A222"/>
    <mergeCell ref="B218:B222"/>
    <mergeCell ref="C218:C222"/>
    <mergeCell ref="D218:F222"/>
    <mergeCell ref="G218:G222"/>
    <mergeCell ref="A223:A227"/>
    <mergeCell ref="B223:B227"/>
    <mergeCell ref="C223:C227"/>
    <mergeCell ref="D223:F227"/>
    <mergeCell ref="G223:G227"/>
    <mergeCell ref="A228:A232"/>
    <mergeCell ref="B228:B232"/>
    <mergeCell ref="C228:C232"/>
    <mergeCell ref="D228:F232"/>
    <mergeCell ref="G228:G232"/>
    <mergeCell ref="A263:A267"/>
    <mergeCell ref="B263:B267"/>
    <mergeCell ref="C263:C267"/>
    <mergeCell ref="D263:F267"/>
    <mergeCell ref="G263:G267"/>
    <mergeCell ref="A268:A272"/>
    <mergeCell ref="B268:B272"/>
    <mergeCell ref="C268:C272"/>
    <mergeCell ref="D268:F272"/>
    <mergeCell ref="G268:G272"/>
    <mergeCell ref="A273:A277"/>
    <mergeCell ref="B273:B277"/>
    <mergeCell ref="C273:C277"/>
    <mergeCell ref="D273:F277"/>
    <mergeCell ref="G273:G277"/>
    <mergeCell ref="H278:H279"/>
    <mergeCell ref="I278:I282"/>
    <mergeCell ref="L278:L282"/>
    <mergeCell ref="H280:H282"/>
    <mergeCell ref="I263:I267"/>
    <mergeCell ref="L263:L267"/>
    <mergeCell ref="H265:H267"/>
    <mergeCell ref="H263:H264"/>
    <mergeCell ref="H268:H269"/>
    <mergeCell ref="I268:I272"/>
    <mergeCell ref="L268:L272"/>
    <mergeCell ref="H270:H272"/>
    <mergeCell ref="L273:L277"/>
    <mergeCell ref="H275:H277"/>
    <mergeCell ref="H273:H274"/>
    <mergeCell ref="I273:I277"/>
    <mergeCell ref="M273:M277"/>
    <mergeCell ref="N273:N277"/>
    <mergeCell ref="A303:A307"/>
    <mergeCell ref="B303:B307"/>
    <mergeCell ref="C303:C307"/>
    <mergeCell ref="D303:F307"/>
    <mergeCell ref="G303:G307"/>
    <mergeCell ref="A283:A287"/>
    <mergeCell ref="B283:B287"/>
    <mergeCell ref="C283:C287"/>
    <mergeCell ref="D283:F287"/>
    <mergeCell ref="G283:G287"/>
    <mergeCell ref="A288:A292"/>
    <mergeCell ref="B288:B292"/>
    <mergeCell ref="C288:C292"/>
    <mergeCell ref="D288:F292"/>
    <mergeCell ref="G288:G292"/>
    <mergeCell ref="A293:A297"/>
    <mergeCell ref="B293:B297"/>
    <mergeCell ref="C293:C297"/>
    <mergeCell ref="D293:F297"/>
    <mergeCell ref="G293:G297"/>
    <mergeCell ref="A298:A302"/>
    <mergeCell ref="B298:B302"/>
    <mergeCell ref="C298:C302"/>
    <mergeCell ref="D298:F302"/>
    <mergeCell ref="H303:H304"/>
    <mergeCell ref="I303:I307"/>
    <mergeCell ref="L303:L307"/>
    <mergeCell ref="H305:H307"/>
    <mergeCell ref="I283:I287"/>
    <mergeCell ref="L283:L287"/>
    <mergeCell ref="H285:H287"/>
    <mergeCell ref="H283:H284"/>
    <mergeCell ref="H288:H289"/>
    <mergeCell ref="I288:I292"/>
    <mergeCell ref="L288:L292"/>
    <mergeCell ref="H290:H292"/>
    <mergeCell ref="H293:H294"/>
    <mergeCell ref="I293:I297"/>
    <mergeCell ref="L293:L297"/>
    <mergeCell ref="H295:H297"/>
    <mergeCell ref="H308:H309"/>
    <mergeCell ref="I308:I312"/>
    <mergeCell ref="L308:L312"/>
    <mergeCell ref="H310:H312"/>
    <mergeCell ref="A308:A312"/>
    <mergeCell ref="B308:B312"/>
    <mergeCell ref="C308:C312"/>
    <mergeCell ref="D308:F312"/>
    <mergeCell ref="G308:G312"/>
    <mergeCell ref="L313:L317"/>
    <mergeCell ref="H315:H317"/>
    <mergeCell ref="A313:A317"/>
    <mergeCell ref="B313:B317"/>
    <mergeCell ref="C313:C317"/>
    <mergeCell ref="D313:F317"/>
    <mergeCell ref="G313:G317"/>
    <mergeCell ref="H313:H314"/>
    <mergeCell ref="I313:I317"/>
    <mergeCell ref="A448:A452"/>
    <mergeCell ref="B448:B452"/>
    <mergeCell ref="C448:C452"/>
    <mergeCell ref="D448:F452"/>
    <mergeCell ref="G448:G452"/>
    <mergeCell ref="A438:A442"/>
    <mergeCell ref="B438:B442"/>
    <mergeCell ref="C438:C442"/>
    <mergeCell ref="D438:F442"/>
    <mergeCell ref="G438:G442"/>
    <mergeCell ref="A433:H437"/>
    <mergeCell ref="I433:I437"/>
    <mergeCell ref="L433:L437"/>
    <mergeCell ref="C328:C332"/>
    <mergeCell ref="D328:F332"/>
    <mergeCell ref="G328:G332"/>
    <mergeCell ref="L328:L332"/>
    <mergeCell ref="H330:H332"/>
    <mergeCell ref="H333:H334"/>
    <mergeCell ref="I333:I337"/>
    <mergeCell ref="L353:L357"/>
    <mergeCell ref="H355:H357"/>
    <mergeCell ref="A348:A352"/>
    <mergeCell ref="B348:B352"/>
    <mergeCell ref="C348:C352"/>
    <mergeCell ref="D348:F352"/>
    <mergeCell ref="G348:G352"/>
    <mergeCell ref="H348:H349"/>
    <mergeCell ref="I348:I352"/>
    <mergeCell ref="G463:G467"/>
    <mergeCell ref="H463:H464"/>
    <mergeCell ref="H458:H459"/>
    <mergeCell ref="I458:I462"/>
    <mergeCell ref="L458:L462"/>
    <mergeCell ref="H460:H462"/>
    <mergeCell ref="L453:L457"/>
    <mergeCell ref="H455:H457"/>
    <mergeCell ref="A458:A462"/>
    <mergeCell ref="B458:B462"/>
    <mergeCell ref="C458:C462"/>
    <mergeCell ref="D458:F462"/>
    <mergeCell ref="G458:G462"/>
    <mergeCell ref="A453:A457"/>
    <mergeCell ref="B453:B457"/>
    <mergeCell ref="C453:C457"/>
    <mergeCell ref="D453:F457"/>
    <mergeCell ref="G453:G457"/>
    <mergeCell ref="H453:H454"/>
    <mergeCell ref="A498:A502"/>
    <mergeCell ref="B498:B502"/>
    <mergeCell ref="C498:C502"/>
    <mergeCell ref="D498:F502"/>
    <mergeCell ref="G498:G502"/>
    <mergeCell ref="H498:H499"/>
    <mergeCell ref="I498:I502"/>
    <mergeCell ref="L483:L487"/>
    <mergeCell ref="A473:A477"/>
    <mergeCell ref="B473:B477"/>
    <mergeCell ref="C473:C477"/>
    <mergeCell ref="D473:F477"/>
    <mergeCell ref="G473:G477"/>
    <mergeCell ref="H473:H474"/>
    <mergeCell ref="A478:A482"/>
    <mergeCell ref="B478:B482"/>
    <mergeCell ref="C478:C482"/>
    <mergeCell ref="D478:F482"/>
    <mergeCell ref="G478:G482"/>
    <mergeCell ref="H478:H479"/>
    <mergeCell ref="I478:I482"/>
    <mergeCell ref="L478:L482"/>
    <mergeCell ref="H480:H482"/>
    <mergeCell ref="H475:H477"/>
    <mergeCell ref="A483:H487"/>
    <mergeCell ref="I483:I487"/>
    <mergeCell ref="A13:A17"/>
    <mergeCell ref="B13:B17"/>
    <mergeCell ref="C13:C17"/>
    <mergeCell ref="D13:F17"/>
    <mergeCell ref="G13:G17"/>
    <mergeCell ref="A533:A537"/>
    <mergeCell ref="B533:B537"/>
    <mergeCell ref="C533:C537"/>
    <mergeCell ref="D533:F537"/>
    <mergeCell ref="G533:G537"/>
    <mergeCell ref="A528:H532"/>
    <mergeCell ref="A518:A522"/>
    <mergeCell ref="B518:B522"/>
    <mergeCell ref="C518:C522"/>
    <mergeCell ref="D518:F522"/>
    <mergeCell ref="G518:G522"/>
    <mergeCell ref="H518:H519"/>
    <mergeCell ref="H468:H469"/>
    <mergeCell ref="A468:A472"/>
    <mergeCell ref="B468:B472"/>
    <mergeCell ref="C468:C472"/>
    <mergeCell ref="D468:F472"/>
    <mergeCell ref="G468:G472"/>
    <mergeCell ref="A463:A467"/>
    <mergeCell ref="A513:H517"/>
    <mergeCell ref="A488:A492"/>
    <mergeCell ref="B488:B492"/>
    <mergeCell ref="C488:C492"/>
    <mergeCell ref="D488:F492"/>
    <mergeCell ref="G488:G492"/>
    <mergeCell ref="H488:H489"/>
    <mergeCell ref="A493:H497"/>
    <mergeCell ref="H13:H14"/>
    <mergeCell ref="I13:I17"/>
    <mergeCell ref="L13:L17"/>
    <mergeCell ref="H15:H17"/>
    <mergeCell ref="I533:I537"/>
    <mergeCell ref="L533:L537"/>
    <mergeCell ref="H535:H537"/>
    <mergeCell ref="H533:H534"/>
    <mergeCell ref="I518:I522"/>
    <mergeCell ref="L518:L522"/>
    <mergeCell ref="H520:H522"/>
    <mergeCell ref="I528:I532"/>
    <mergeCell ref="L528:L532"/>
    <mergeCell ref="I488:I492"/>
    <mergeCell ref="I513:I517"/>
    <mergeCell ref="L513:L517"/>
    <mergeCell ref="I493:I497"/>
    <mergeCell ref="L493:L497"/>
    <mergeCell ref="L388:L392"/>
    <mergeCell ref="A403:A407"/>
    <mergeCell ref="B403:B407"/>
    <mergeCell ref="C403:C407"/>
    <mergeCell ref="D403:F407"/>
    <mergeCell ref="G403:G407"/>
    <mergeCell ref="I343:I347"/>
    <mergeCell ref="L343:L347"/>
    <mergeCell ref="H345:H347"/>
    <mergeCell ref="H328:H329"/>
    <mergeCell ref="I328:I332"/>
    <mergeCell ref="A343:A347"/>
    <mergeCell ref="B343:B347"/>
    <mergeCell ref="C343:C347"/>
    <mergeCell ref="D343:F347"/>
    <mergeCell ref="G343:G347"/>
    <mergeCell ref="H343:H344"/>
    <mergeCell ref="H403:H404"/>
    <mergeCell ref="I403:I407"/>
    <mergeCell ref="L403:L407"/>
    <mergeCell ref="H405:H407"/>
    <mergeCell ref="A388:H392"/>
    <mergeCell ref="L393:L397"/>
    <mergeCell ref="A408:A412"/>
    <mergeCell ref="B408:B412"/>
    <mergeCell ref="C408:C412"/>
    <mergeCell ref="D408:F412"/>
    <mergeCell ref="G408:G412"/>
    <mergeCell ref="I468:I472"/>
    <mergeCell ref="I453:I457"/>
    <mergeCell ref="I438:I442"/>
    <mergeCell ref="I388:I392"/>
    <mergeCell ref="A418:A422"/>
    <mergeCell ref="B418:B422"/>
    <mergeCell ref="C418:C422"/>
    <mergeCell ref="D418:F422"/>
    <mergeCell ref="G418:G422"/>
    <mergeCell ref="H395:H397"/>
    <mergeCell ref="A393:A397"/>
    <mergeCell ref="B393:B397"/>
    <mergeCell ref="C393:C397"/>
    <mergeCell ref="D393:F397"/>
    <mergeCell ref="G393:G397"/>
    <mergeCell ref="H393:H394"/>
    <mergeCell ref="I393:I397"/>
    <mergeCell ref="A398:A402"/>
    <mergeCell ref="H420:H422"/>
    <mergeCell ref="L488:L492"/>
    <mergeCell ref="H490:H492"/>
    <mergeCell ref="I473:I477"/>
    <mergeCell ref="L473:L477"/>
    <mergeCell ref="L468:L472"/>
    <mergeCell ref="H470:H472"/>
    <mergeCell ref="I463:I467"/>
    <mergeCell ref="L463:L467"/>
    <mergeCell ref="H465:H467"/>
    <mergeCell ref="H448:H449"/>
    <mergeCell ref="I448:I452"/>
    <mergeCell ref="L448:L452"/>
    <mergeCell ref="H450:H452"/>
    <mergeCell ref="L438:L442"/>
    <mergeCell ref="H440:H442"/>
    <mergeCell ref="H438:H439"/>
    <mergeCell ref="L423:L427"/>
    <mergeCell ref="A423:H427"/>
    <mergeCell ref="A428:A432"/>
    <mergeCell ref="B428:B432"/>
    <mergeCell ref="C428:C432"/>
    <mergeCell ref="D428:F432"/>
    <mergeCell ref="B463:B467"/>
    <mergeCell ref="C463:C467"/>
    <mergeCell ref="D463:F467"/>
    <mergeCell ref="I383:I387"/>
    <mergeCell ref="L383:L387"/>
    <mergeCell ref="H385:H387"/>
    <mergeCell ref="L318:L322"/>
    <mergeCell ref="H320:H322"/>
    <mergeCell ref="A318:A322"/>
    <mergeCell ref="B318:B322"/>
    <mergeCell ref="C318:C322"/>
    <mergeCell ref="D318:F322"/>
    <mergeCell ref="G318:G322"/>
    <mergeCell ref="H318:H319"/>
    <mergeCell ref="I318:I322"/>
    <mergeCell ref="L323:L327"/>
    <mergeCell ref="H325:H327"/>
    <mergeCell ref="H323:H324"/>
    <mergeCell ref="A328:A332"/>
    <mergeCell ref="B328:B332"/>
    <mergeCell ref="A323:A327"/>
    <mergeCell ref="B323:B327"/>
    <mergeCell ref="C323:C327"/>
    <mergeCell ref="D323:F327"/>
    <mergeCell ref="G323:G327"/>
    <mergeCell ref="I323:I327"/>
    <mergeCell ref="A353:A357"/>
    <mergeCell ref="D58:F62"/>
    <mergeCell ref="G58:G62"/>
    <mergeCell ref="H58:H59"/>
    <mergeCell ref="I58:I62"/>
    <mergeCell ref="L58:L62"/>
    <mergeCell ref="H60:H62"/>
    <mergeCell ref="A68:A72"/>
    <mergeCell ref="B68:B72"/>
    <mergeCell ref="C68:C72"/>
    <mergeCell ref="D68:F72"/>
    <mergeCell ref="G68:G72"/>
    <mergeCell ref="H68:H69"/>
    <mergeCell ref="I68:I72"/>
    <mergeCell ref="H63:H64"/>
    <mergeCell ref="I63:I67"/>
    <mergeCell ref="L63:L67"/>
    <mergeCell ref="H65:H67"/>
    <mergeCell ref="A63:A67"/>
    <mergeCell ref="B63:B67"/>
    <mergeCell ref="C63:C67"/>
    <mergeCell ref="D63:F67"/>
    <mergeCell ref="G63:G67"/>
    <mergeCell ref="L68:L72"/>
    <mergeCell ref="L73:L77"/>
    <mergeCell ref="H75:H77"/>
    <mergeCell ref="A188:A192"/>
    <mergeCell ref="B188:B192"/>
    <mergeCell ref="C188:C192"/>
    <mergeCell ref="D188:F192"/>
    <mergeCell ref="G188:G192"/>
    <mergeCell ref="H188:H189"/>
    <mergeCell ref="I188:I192"/>
    <mergeCell ref="L188:L192"/>
    <mergeCell ref="H190:H192"/>
    <mergeCell ref="A73:A77"/>
    <mergeCell ref="B73:B77"/>
    <mergeCell ref="C73:C77"/>
    <mergeCell ref="D73:F77"/>
    <mergeCell ref="G73:G77"/>
    <mergeCell ref="H73:H74"/>
    <mergeCell ref="I73:I77"/>
    <mergeCell ref="L98:L102"/>
    <mergeCell ref="H100:H102"/>
    <mergeCell ref="A98:A102"/>
    <mergeCell ref="H180:H182"/>
    <mergeCell ref="A178:A182"/>
    <mergeCell ref="B178:B182"/>
    <mergeCell ref="C178:C182"/>
    <mergeCell ref="D178:F182"/>
    <mergeCell ref="H165:H167"/>
    <mergeCell ref="C253:C257"/>
    <mergeCell ref="D253:F257"/>
    <mergeCell ref="G253:G257"/>
    <mergeCell ref="H258:H259"/>
    <mergeCell ref="I258:I262"/>
    <mergeCell ref="L258:L262"/>
    <mergeCell ref="H260:H262"/>
    <mergeCell ref="I253:I257"/>
    <mergeCell ref="L253:L257"/>
    <mergeCell ref="H255:H257"/>
    <mergeCell ref="H253:H254"/>
    <mergeCell ref="A93:A97"/>
    <mergeCell ref="B93:B97"/>
    <mergeCell ref="C93:C97"/>
    <mergeCell ref="D93:F97"/>
    <mergeCell ref="G93:G97"/>
    <mergeCell ref="H240:H242"/>
    <mergeCell ref="H238:H239"/>
    <mergeCell ref="H243:H244"/>
    <mergeCell ref="I243:I247"/>
    <mergeCell ref="D243:F247"/>
    <mergeCell ref="G243:G247"/>
    <mergeCell ref="A238:A242"/>
    <mergeCell ref="B238:B242"/>
    <mergeCell ref="C238:C242"/>
    <mergeCell ref="D238:F242"/>
    <mergeCell ref="G238:G242"/>
    <mergeCell ref="L243:L247"/>
    <mergeCell ref="H245:H247"/>
    <mergeCell ref="I238:I242"/>
    <mergeCell ref="L238:L242"/>
    <mergeCell ref="B98:B102"/>
    <mergeCell ref="C98:C102"/>
    <mergeCell ref="D98:F102"/>
    <mergeCell ref="G98:G102"/>
    <mergeCell ref="H98:H99"/>
    <mergeCell ref="I98:I102"/>
    <mergeCell ref="H233:H234"/>
    <mergeCell ref="I233:I237"/>
    <mergeCell ref="L233:L237"/>
    <mergeCell ref="H235:H237"/>
    <mergeCell ref="I218:I222"/>
    <mergeCell ref="L218:L222"/>
    <mergeCell ref="L223:L227"/>
    <mergeCell ref="H225:H227"/>
    <mergeCell ref="H220:H222"/>
    <mergeCell ref="H218:H219"/>
    <mergeCell ref="H223:H224"/>
    <mergeCell ref="I223:I227"/>
    <mergeCell ref="D4:F4"/>
    <mergeCell ref="L103:L107"/>
    <mergeCell ref="H105:H107"/>
    <mergeCell ref="A373:A377"/>
    <mergeCell ref="B373:B377"/>
    <mergeCell ref="C373:C377"/>
    <mergeCell ref="D373:F377"/>
    <mergeCell ref="G373:G377"/>
    <mergeCell ref="H373:H374"/>
    <mergeCell ref="I373:I377"/>
    <mergeCell ref="L373:L377"/>
    <mergeCell ref="H375:H377"/>
    <mergeCell ref="A103:A107"/>
    <mergeCell ref="B103:B107"/>
    <mergeCell ref="C103:C107"/>
    <mergeCell ref="D103:F107"/>
    <mergeCell ref="G103:G107"/>
    <mergeCell ref="H103:H104"/>
    <mergeCell ref="I103:I107"/>
    <mergeCell ref="L163:L167"/>
    <mergeCell ref="A258:A262"/>
    <mergeCell ref="B258:B262"/>
    <mergeCell ref="C258:C262"/>
    <mergeCell ref="D258:F262"/>
    <mergeCell ref="G258:G262"/>
    <mergeCell ref="A253:A257"/>
    <mergeCell ref="B253:B257"/>
    <mergeCell ref="A163:A167"/>
    <mergeCell ref="L338:L342"/>
    <mergeCell ref="H340:H342"/>
    <mergeCell ref="A443:A447"/>
    <mergeCell ref="B443:B447"/>
    <mergeCell ref="C443:C447"/>
    <mergeCell ref="D443:F447"/>
    <mergeCell ref="G443:G447"/>
    <mergeCell ref="H443:H444"/>
    <mergeCell ref="I443:I447"/>
    <mergeCell ref="L443:L447"/>
    <mergeCell ref="H445:H447"/>
    <mergeCell ref="A338:A342"/>
    <mergeCell ref="B338:B342"/>
    <mergeCell ref="C338:C342"/>
    <mergeCell ref="D338:F342"/>
    <mergeCell ref="G338:G342"/>
    <mergeCell ref="H338:H339"/>
    <mergeCell ref="I338:I342"/>
    <mergeCell ref="A378:H382"/>
    <mergeCell ref="I378:I382"/>
    <mergeCell ref="L378:L382"/>
    <mergeCell ref="A383:A387"/>
    <mergeCell ref="B383:B387"/>
    <mergeCell ref="C383:C387"/>
    <mergeCell ref="D383:F387"/>
    <mergeCell ref="G383:G387"/>
    <mergeCell ref="H383:H384"/>
    <mergeCell ref="B398:B402"/>
    <mergeCell ref="C398:C402"/>
    <mergeCell ref="D398:F402"/>
    <mergeCell ref="G398:G402"/>
    <mergeCell ref="H398:H399"/>
    <mergeCell ref="I398:I402"/>
    <mergeCell ref="L398:L402"/>
    <mergeCell ref="H400:H402"/>
    <mergeCell ref="L503:L507"/>
    <mergeCell ref="H505:H507"/>
    <mergeCell ref="A503:A507"/>
    <mergeCell ref="B503:B507"/>
    <mergeCell ref="C503:C507"/>
    <mergeCell ref="D503:F507"/>
    <mergeCell ref="G503:G507"/>
    <mergeCell ref="H503:H504"/>
    <mergeCell ref="I503:I507"/>
    <mergeCell ref="L498:L502"/>
    <mergeCell ref="H500:H502"/>
    <mergeCell ref="I408:I412"/>
    <mergeCell ref="L408:L412"/>
    <mergeCell ref="H410:H412"/>
    <mergeCell ref="H408:H409"/>
    <mergeCell ref="H418:H419"/>
    <mergeCell ref="I418:I422"/>
    <mergeCell ref="L418:L422"/>
  </mergeCells>
  <pageMargins left="0.7" right="0.7" top="0.75" bottom="0.75" header="0.3" footer="0.3"/>
  <pageSetup paperSize="9" scale="68" fitToHeight="0" orientation="landscape" r:id="rId1"/>
  <rowBreaks count="11" manualBreakCount="11">
    <brk id="37" max="14" man="1"/>
    <brk id="77" max="14" man="1"/>
    <brk id="127" max="14" man="1"/>
    <brk id="177" max="14" man="1"/>
    <brk id="227" max="14" man="1"/>
    <brk id="277" max="14" man="1"/>
    <brk id="322" max="14" man="1"/>
    <brk id="372" max="14" man="1"/>
    <brk id="422" max="14" man="1"/>
    <brk id="472" max="14" man="1"/>
    <brk id="51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Skarbnik</dc:creator>
  <cp:lastModifiedBy>Bożena Pieciul</cp:lastModifiedBy>
  <cp:lastPrinted>2020-09-16T08:35:56Z</cp:lastPrinted>
  <dcterms:created xsi:type="dcterms:W3CDTF">2019-11-05T13:11:52Z</dcterms:created>
  <dcterms:modified xsi:type="dcterms:W3CDTF">2021-02-15T13:38:19Z</dcterms:modified>
</cp:coreProperties>
</file>